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'bevételek'!$A$1:$E$53</definedName>
    <definedName name="_xlnm.Print_Area" localSheetId="1">'kiadások'!$A$1:$E$46</definedName>
  </definedNames>
  <calcPr fullCalcOnLoad="1"/>
</workbook>
</file>

<file path=xl/sharedStrings.xml><?xml version="1.0" encoding="utf-8"?>
<sst xmlns="http://schemas.openxmlformats.org/spreadsheetml/2006/main" count="89" uniqueCount="84">
  <si>
    <t>Tótkomlós Város Önkormányzata</t>
  </si>
  <si>
    <t>BEVÉTELEK</t>
  </si>
  <si>
    <t xml:space="preserve">                                                                                                                  ezer Ft-ban</t>
  </si>
  <si>
    <t>Bevételek megnevezése</t>
  </si>
  <si>
    <t xml:space="preserve">Eredeti </t>
  </si>
  <si>
    <t>előirányzat</t>
  </si>
  <si>
    <t>Módosított előirányzat</t>
  </si>
  <si>
    <t>Teljesítés</t>
  </si>
  <si>
    <t xml:space="preserve">Teljesítés </t>
  </si>
  <si>
    <t>%-a</t>
  </si>
  <si>
    <t>I. Intézményi működési bevétel</t>
  </si>
  <si>
    <t>II. Önkorm. sajátos működ. bevételei</t>
  </si>
  <si>
    <t xml:space="preserve">    Kommunális adó</t>
  </si>
  <si>
    <t xml:space="preserve">    Iparűzési adó</t>
  </si>
  <si>
    <t xml:space="preserve">    Idegenforgalmi adó</t>
  </si>
  <si>
    <t xml:space="preserve">    Pótlékok, bírságok</t>
  </si>
  <si>
    <t xml:space="preserve">    Föld bérbeadásból jöv. adó</t>
  </si>
  <si>
    <t xml:space="preserve">    Gépjárműadó</t>
  </si>
  <si>
    <t xml:space="preserve">    SZJA </t>
  </si>
  <si>
    <t xml:space="preserve">    Talajterhelési díj</t>
  </si>
  <si>
    <t xml:space="preserve">    Normatív állami hozzájárulás</t>
  </si>
  <si>
    <t xml:space="preserve">    Normatív, kötött felhasználású tám.</t>
  </si>
  <si>
    <t xml:space="preserve">    Központosított előirányzat</t>
  </si>
  <si>
    <t>KIADÁSOK</t>
  </si>
  <si>
    <t xml:space="preserve"> ezer Ft-ban</t>
  </si>
  <si>
    <t>Kiadások megnevezése</t>
  </si>
  <si>
    <t xml:space="preserve">        rendszeres személyi juttatás</t>
  </si>
  <si>
    <t xml:space="preserve">        nem rendszeres személyi juttatás</t>
  </si>
  <si>
    <t xml:space="preserve">        külső személyi juttatás</t>
  </si>
  <si>
    <t xml:space="preserve">    Támogatás értékű működési bevétel</t>
  </si>
  <si>
    <t xml:space="preserve">    Támogatás értékű felhalmozási bevétel</t>
  </si>
  <si>
    <t xml:space="preserve">    Egyéb bevétel  </t>
  </si>
  <si>
    <r>
      <t xml:space="preserve">    </t>
    </r>
    <r>
      <rPr>
        <sz val="11"/>
        <rFont val="Times New Roman"/>
        <family val="1"/>
      </rPr>
      <t xml:space="preserve">Ingatlan bérbeadásából származó jövedelem </t>
    </r>
  </si>
  <si>
    <t xml:space="preserve">    TEKI pályázat (Szlovák Iskola)</t>
  </si>
  <si>
    <t xml:space="preserve">    Címzett támogatás (Szlovák Iskola)</t>
  </si>
  <si>
    <t xml:space="preserve">    Felhalmozási </t>
  </si>
  <si>
    <t xml:space="preserve">         működési célra</t>
  </si>
  <si>
    <t xml:space="preserve">         felhalmozási célra</t>
  </si>
  <si>
    <t xml:space="preserve">VIII. Felújítások </t>
  </si>
  <si>
    <t xml:space="preserve">BEVÉTELEK ÖSSZESEN </t>
  </si>
  <si>
    <t>KIADÁSOK ÖSSZESEN</t>
  </si>
  <si>
    <t xml:space="preserve">III. Felhalmozási és tőkejellegű bevétel </t>
  </si>
  <si>
    <t xml:space="preserve">    Járművek értékesítése</t>
  </si>
  <si>
    <t xml:space="preserve">V. Felhalmozásra átvett pénz áho-n kívülről </t>
  </si>
  <si>
    <r>
      <t xml:space="preserve">    </t>
    </r>
    <r>
      <rPr>
        <sz val="11"/>
        <rFont val="Times New Roman"/>
        <family val="1"/>
      </rPr>
      <t>Önkormányzati lakások értékesítése</t>
    </r>
  </si>
  <si>
    <t>VI. Önkormányzatok költségvetési támogatása</t>
  </si>
  <si>
    <t xml:space="preserve">    ÖNHIKI támogatás</t>
  </si>
  <si>
    <t xml:space="preserve">    Egyéb központi támogatás </t>
  </si>
  <si>
    <t>VII. Támogatásértékű bevételek</t>
  </si>
  <si>
    <t>VIII. Kölcsön visszatérülés</t>
  </si>
  <si>
    <t>IX.  Pénzmaradvány igénybevétele</t>
  </si>
  <si>
    <t xml:space="preserve">X. Előző évi pénzmaradvány átvétel </t>
  </si>
  <si>
    <t>XI. Működési hitel ( ÖNHIKI)</t>
  </si>
  <si>
    <t xml:space="preserve">XIII. Függő, átfutó, kiegyenlítő bevétel </t>
  </si>
  <si>
    <t>XII. Fejlesztési hitel felvétel (gépkocsi)</t>
  </si>
  <si>
    <t>2007. évi pénzforgalmi mérlege</t>
  </si>
  <si>
    <t xml:space="preserve">    HÖF TEKI támogatás Árpád u. útépítés</t>
  </si>
  <si>
    <t xml:space="preserve">    HÖF CÉDE támogatás óvoda felújítás</t>
  </si>
  <si>
    <t xml:space="preserve">    Működési (Rózsa Fürdő Kht., tartásdíj visszatér.)</t>
  </si>
  <si>
    <t xml:space="preserve">     Működési bevétel</t>
  </si>
  <si>
    <t xml:space="preserve">     Működési pénzeszköz átvétel</t>
  </si>
  <si>
    <t>1. melléklet</t>
  </si>
  <si>
    <t>VII.  Ellátottak pénzbeli juttatásai</t>
  </si>
  <si>
    <t xml:space="preserve">VI.   Társadalmi és szociálpolitikai juttatás </t>
  </si>
  <si>
    <t>V.    Támogatásértékű működési kiadás</t>
  </si>
  <si>
    <t>IV.   Pénzeszközátadás, egyéb támogatás</t>
  </si>
  <si>
    <t>III.  Dologi és egyéb folyó kiadások</t>
  </si>
  <si>
    <t>II.    Munkaadót terhelő járulékok</t>
  </si>
  <si>
    <t>I.     Személyi juttatás</t>
  </si>
  <si>
    <t>IX.    Beruházások</t>
  </si>
  <si>
    <t>X.      Pénzügyi befektetések</t>
  </si>
  <si>
    <t>XI.    Kölcsönök nyújtása és törlesztése</t>
  </si>
  <si>
    <t>XII.   Fejlesztési hitel visszafizetés</t>
  </si>
  <si>
    <t xml:space="preserve">XIII.  Működési hitel visszafizetés </t>
  </si>
  <si>
    <t>XIV.  Előző évi pénzmaradvány átadás</t>
  </si>
  <si>
    <t xml:space="preserve">XVI.  Kiegyenlítő, függő átfutó kiadás </t>
  </si>
  <si>
    <t xml:space="preserve">XV.    Működési céltartalék </t>
  </si>
  <si>
    <t xml:space="preserve">                    Viziközmű</t>
  </si>
  <si>
    <t xml:space="preserve">                    Fejlesztések</t>
  </si>
  <si>
    <t xml:space="preserve">                    Gépkocsi hitel törlesztése </t>
  </si>
  <si>
    <t xml:space="preserve">Eredeti előirányzat </t>
  </si>
  <si>
    <t>Teljesítés %-a</t>
  </si>
  <si>
    <t>IV.Sajátos felhalmozási és tőkejellegű bevétel</t>
  </si>
  <si>
    <t xml:space="preserve">    Működésképtelen önkorm. egyéb támogatása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</si>
</sst>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14">
    <font>
      <sz val="10"/>
      <name val="Arial"/>
      <family val="0"/>
    </font>
    <font>
      <sz val="13"/>
      <name val="Times New Roman"/>
      <family val="1"/>
    </font>
    <font>
      <b/>
      <i/>
      <sz val="16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3" fontId="7" fillId="0" borderId="2" xfId="0" applyNumberFormat="1" applyFont="1" applyBorder="1" applyAlignment="1" quotePrefix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7" fillId="0" borderId="9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="60" workbookViewId="0" topLeftCell="A37">
      <selection activeCell="A57" sqref="A57"/>
    </sheetView>
  </sheetViews>
  <sheetFormatPr defaultColWidth="9.140625" defaultRowHeight="12.75"/>
  <cols>
    <col min="1" max="1" width="45.57421875" style="0" customWidth="1"/>
    <col min="2" max="2" width="11.421875" style="0" customWidth="1"/>
    <col min="3" max="3" width="11.7109375" style="0" customWidth="1"/>
    <col min="4" max="4" width="11.140625" style="0" customWidth="1"/>
    <col min="5" max="5" width="10.57421875" style="0" customWidth="1"/>
  </cols>
  <sheetData>
    <row r="1" ht="15.75">
      <c r="E1" s="30" t="s">
        <v>61</v>
      </c>
    </row>
    <row r="2" spans="1:6" ht="19.5" customHeight="1">
      <c r="A2" s="44" t="s">
        <v>0</v>
      </c>
      <c r="B2" s="44"/>
      <c r="C2" s="44"/>
      <c r="D2" s="44"/>
      <c r="E2" s="44"/>
      <c r="F2" s="1"/>
    </row>
    <row r="3" spans="1:6" ht="19.5" customHeight="1">
      <c r="A3" s="44" t="s">
        <v>55</v>
      </c>
      <c r="B3" s="44"/>
      <c r="C3" s="44"/>
      <c r="D3" s="44"/>
      <c r="E3" s="44"/>
      <c r="F3" s="1"/>
    </row>
    <row r="4" spans="1:6" ht="19.5" customHeight="1">
      <c r="A4" s="45"/>
      <c r="B4" s="45"/>
      <c r="C4" s="45"/>
      <c r="D4" s="45"/>
      <c r="E4" s="45"/>
      <c r="F4" s="1"/>
    </row>
    <row r="5" spans="1:5" ht="20.25">
      <c r="A5" s="44" t="s">
        <v>1</v>
      </c>
      <c r="B5" s="44"/>
      <c r="C5" s="44"/>
      <c r="D5" s="44"/>
      <c r="E5" s="44"/>
    </row>
    <row r="7" spans="1:5" ht="13.5" thickBot="1">
      <c r="A7" s="32" t="s">
        <v>2</v>
      </c>
      <c r="B7" s="32"/>
      <c r="C7" s="32"/>
      <c r="D7" s="32"/>
      <c r="E7" s="32"/>
    </row>
    <row r="8" spans="1:5" ht="14.25">
      <c r="A8" s="33" t="s">
        <v>3</v>
      </c>
      <c r="B8" s="9" t="s">
        <v>4</v>
      </c>
      <c r="C8" s="35" t="s">
        <v>6</v>
      </c>
      <c r="D8" s="37" t="s">
        <v>7</v>
      </c>
      <c r="E8" s="10" t="s">
        <v>8</v>
      </c>
    </row>
    <row r="9" spans="1:5" ht="14.25">
      <c r="A9" s="34"/>
      <c r="B9" s="17" t="s">
        <v>5</v>
      </c>
      <c r="C9" s="36"/>
      <c r="D9" s="38"/>
      <c r="E9" s="18" t="s">
        <v>9</v>
      </c>
    </row>
    <row r="10" spans="1:5" ht="15.75" customHeight="1">
      <c r="A10" s="2" t="s">
        <v>10</v>
      </c>
      <c r="B10" s="5">
        <v>90303</v>
      </c>
      <c r="C10" s="5">
        <v>99905</v>
      </c>
      <c r="D10" s="5">
        <v>89327</v>
      </c>
      <c r="E10" s="19">
        <f>+D10/C10*100</f>
        <v>89.41194134427707</v>
      </c>
    </row>
    <row r="11" spans="1:5" ht="15.75" customHeight="1">
      <c r="A11" s="3" t="s">
        <v>59</v>
      </c>
      <c r="B11" s="4">
        <f>+B10-B12</f>
        <v>68244</v>
      </c>
      <c r="C11" s="4">
        <f>+C10-C12</f>
        <v>73914</v>
      </c>
      <c r="D11" s="4">
        <f>+D10-D12</f>
        <v>75448</v>
      </c>
      <c r="E11" s="16">
        <f aca="true" t="shared" si="0" ref="E11:E49">+D11/C11*100</f>
        <v>102.07538490678357</v>
      </c>
    </row>
    <row r="12" spans="1:5" ht="15.75" customHeight="1">
      <c r="A12" s="3" t="s">
        <v>60</v>
      </c>
      <c r="B12" s="4">
        <v>22059</v>
      </c>
      <c r="C12" s="4">
        <v>25991</v>
      </c>
      <c r="D12" s="4">
        <v>13879</v>
      </c>
      <c r="E12" s="16">
        <f t="shared" si="0"/>
        <v>53.39925358778038</v>
      </c>
    </row>
    <row r="13" spans="1:5" ht="15.75" customHeight="1">
      <c r="A13" s="2" t="s">
        <v>11</v>
      </c>
      <c r="B13" s="5">
        <f>B14+B15+B16+B17+B18+B19+B20+B21+B22</f>
        <v>482562</v>
      </c>
      <c r="C13" s="5">
        <f>C14+C15+C16+C17+C18+C19+C20+C21+C22</f>
        <v>488388</v>
      </c>
      <c r="D13" s="5">
        <f>D14+D15+D16+D17+D18+D19+D20+D21+D22</f>
        <v>517506</v>
      </c>
      <c r="E13" s="19">
        <f>+D13/C13*100</f>
        <v>105.96206294994963</v>
      </c>
    </row>
    <row r="14" spans="1:5" ht="15" customHeight="1">
      <c r="A14" s="3" t="s">
        <v>12</v>
      </c>
      <c r="B14" s="4">
        <v>15936</v>
      </c>
      <c r="C14" s="4">
        <v>15936</v>
      </c>
      <c r="D14" s="4">
        <v>14405</v>
      </c>
      <c r="E14" s="16">
        <f t="shared" si="0"/>
        <v>90.39282128514057</v>
      </c>
    </row>
    <row r="15" spans="1:5" ht="15" customHeight="1">
      <c r="A15" s="3" t="s">
        <v>13</v>
      </c>
      <c r="B15" s="4">
        <v>101168</v>
      </c>
      <c r="C15" s="4">
        <v>101168</v>
      </c>
      <c r="D15" s="4">
        <v>129350</v>
      </c>
      <c r="E15" s="16">
        <f t="shared" si="0"/>
        <v>127.85663450893563</v>
      </c>
    </row>
    <row r="16" spans="1:5" ht="15" customHeight="1">
      <c r="A16" s="3" t="s">
        <v>14</v>
      </c>
      <c r="B16" s="4">
        <v>40</v>
      </c>
      <c r="C16" s="4">
        <v>40</v>
      </c>
      <c r="D16" s="4">
        <v>18</v>
      </c>
      <c r="E16" s="16">
        <f t="shared" si="0"/>
        <v>45</v>
      </c>
    </row>
    <row r="17" spans="1:5" ht="14.25" customHeight="1">
      <c r="A17" s="3" t="s">
        <v>15</v>
      </c>
      <c r="B17" s="4">
        <v>1700</v>
      </c>
      <c r="C17" s="4">
        <v>1700</v>
      </c>
      <c r="D17" s="4">
        <v>2628</v>
      </c>
      <c r="E17" s="16">
        <f t="shared" si="0"/>
        <v>154.58823529411765</v>
      </c>
    </row>
    <row r="18" spans="1:5" ht="14.25" customHeight="1">
      <c r="A18" s="3" t="s">
        <v>16</v>
      </c>
      <c r="B18" s="4">
        <v>100</v>
      </c>
      <c r="C18" s="4">
        <v>100</v>
      </c>
      <c r="D18" s="4">
        <v>346</v>
      </c>
      <c r="E18" s="16">
        <f t="shared" si="0"/>
        <v>346</v>
      </c>
    </row>
    <row r="19" spans="1:5" ht="15">
      <c r="A19" s="3" t="s">
        <v>17</v>
      </c>
      <c r="B19" s="4">
        <v>29551</v>
      </c>
      <c r="C19" s="4">
        <v>29551</v>
      </c>
      <c r="D19" s="4">
        <v>30160</v>
      </c>
      <c r="E19" s="16">
        <f t="shared" si="0"/>
        <v>102.06084396467125</v>
      </c>
    </row>
    <row r="20" spans="1:5" ht="15">
      <c r="A20" s="3" t="s">
        <v>18</v>
      </c>
      <c r="B20" s="4">
        <v>330730</v>
      </c>
      <c r="C20" s="4">
        <v>336556</v>
      </c>
      <c r="D20" s="4">
        <v>336556</v>
      </c>
      <c r="E20" s="16">
        <f t="shared" si="0"/>
        <v>100</v>
      </c>
    </row>
    <row r="21" spans="1:5" ht="15">
      <c r="A21" s="3" t="s">
        <v>31</v>
      </c>
      <c r="B21" s="4">
        <v>2945</v>
      </c>
      <c r="C21" s="4">
        <v>2945</v>
      </c>
      <c r="D21" s="4">
        <v>3784</v>
      </c>
      <c r="E21" s="16">
        <f t="shared" si="0"/>
        <v>128.48896434634975</v>
      </c>
    </row>
    <row r="22" spans="1:5" ht="15">
      <c r="A22" s="3" t="s">
        <v>19</v>
      </c>
      <c r="B22" s="4">
        <v>392</v>
      </c>
      <c r="C22" s="4">
        <v>392</v>
      </c>
      <c r="D22" s="4">
        <v>259</v>
      </c>
      <c r="E22" s="16">
        <f t="shared" si="0"/>
        <v>66.07142857142857</v>
      </c>
    </row>
    <row r="23" spans="1:5" ht="14.25">
      <c r="A23" s="2" t="s">
        <v>41</v>
      </c>
      <c r="B23" s="5"/>
      <c r="C23" s="5">
        <f>+C24</f>
        <v>1040</v>
      </c>
      <c r="D23" s="5">
        <f>D24</f>
        <v>1040</v>
      </c>
      <c r="E23" s="19">
        <f t="shared" si="0"/>
        <v>100</v>
      </c>
    </row>
    <row r="24" spans="1:5" ht="15">
      <c r="A24" s="3" t="s">
        <v>42</v>
      </c>
      <c r="B24" s="4"/>
      <c r="C24" s="4">
        <v>1040</v>
      </c>
      <c r="D24" s="4">
        <v>1040</v>
      </c>
      <c r="E24" s="16">
        <f t="shared" si="0"/>
        <v>100</v>
      </c>
    </row>
    <row r="25" spans="1:5" ht="17.25" customHeight="1">
      <c r="A25" s="2" t="s">
        <v>82</v>
      </c>
      <c r="B25" s="5">
        <f>B26+B27</f>
        <v>13233</v>
      </c>
      <c r="C25" s="5">
        <f>C26+C27</f>
        <v>33467</v>
      </c>
      <c r="D25" s="5">
        <f>D26+D27</f>
        <v>22114</v>
      </c>
      <c r="E25" s="19">
        <f t="shared" si="0"/>
        <v>66.07703110526788</v>
      </c>
    </row>
    <row r="26" spans="1:5" ht="17.25" customHeight="1">
      <c r="A26" s="2" t="s">
        <v>32</v>
      </c>
      <c r="B26" s="4">
        <v>13233</v>
      </c>
      <c r="C26" s="4">
        <v>15803</v>
      </c>
      <c r="D26" s="4">
        <v>14174</v>
      </c>
      <c r="E26" s="16">
        <f t="shared" si="0"/>
        <v>89.6918306650636</v>
      </c>
    </row>
    <row r="27" spans="1:5" ht="17.25" customHeight="1">
      <c r="A27" s="2" t="s">
        <v>44</v>
      </c>
      <c r="B27" s="4"/>
      <c r="C27" s="4">
        <v>17664</v>
      </c>
      <c r="D27" s="4">
        <v>7940</v>
      </c>
      <c r="E27" s="16">
        <f t="shared" si="0"/>
        <v>44.95018115942029</v>
      </c>
    </row>
    <row r="28" spans="1:5" ht="15.75" customHeight="1">
      <c r="A28" s="2" t="s">
        <v>43</v>
      </c>
      <c r="B28" s="5">
        <v>67427</v>
      </c>
      <c r="C28" s="5">
        <v>13388</v>
      </c>
      <c r="D28" s="5">
        <v>6597</v>
      </c>
      <c r="E28" s="19">
        <f t="shared" si="0"/>
        <v>49.27547057066029</v>
      </c>
    </row>
    <row r="29" spans="1:5" ht="15.75" customHeight="1">
      <c r="A29" s="2" t="s">
        <v>45</v>
      </c>
      <c r="B29" s="5">
        <f>B30+B31+B32+B33+B35+B37+B39</f>
        <v>539043</v>
      </c>
      <c r="C29" s="5">
        <f>SUM(C30:C39)</f>
        <v>664012</v>
      </c>
      <c r="D29" s="5">
        <f>SUM(D30:D39)</f>
        <v>644618</v>
      </c>
      <c r="E29" s="19">
        <f t="shared" si="0"/>
        <v>97.0792696517533</v>
      </c>
    </row>
    <row r="30" spans="1:5" ht="15">
      <c r="A30" s="3" t="s">
        <v>20</v>
      </c>
      <c r="B30" s="4">
        <v>304961</v>
      </c>
      <c r="C30" s="4">
        <v>305171</v>
      </c>
      <c r="D30" s="4">
        <v>305171</v>
      </c>
      <c r="E30" s="16">
        <f t="shared" si="0"/>
        <v>100</v>
      </c>
    </row>
    <row r="31" spans="1:5" ht="15">
      <c r="A31" s="3" t="s">
        <v>21</v>
      </c>
      <c r="B31" s="4">
        <v>21725</v>
      </c>
      <c r="C31" s="4">
        <v>24408</v>
      </c>
      <c r="D31" s="4">
        <v>24408</v>
      </c>
      <c r="E31" s="16">
        <f t="shared" si="0"/>
        <v>100</v>
      </c>
    </row>
    <row r="32" spans="1:5" ht="15">
      <c r="A32" s="3" t="s">
        <v>22</v>
      </c>
      <c r="B32" s="4">
        <v>1280</v>
      </c>
      <c r="C32" s="4">
        <v>63487</v>
      </c>
      <c r="D32" s="4">
        <v>63487</v>
      </c>
      <c r="E32" s="16">
        <f t="shared" si="0"/>
        <v>100</v>
      </c>
    </row>
    <row r="33" spans="1:5" ht="15">
      <c r="A33" s="3" t="s">
        <v>33</v>
      </c>
      <c r="B33" s="4">
        <v>9672</v>
      </c>
      <c r="C33" s="4">
        <v>10000</v>
      </c>
      <c r="D33" s="4">
        <v>10000</v>
      </c>
      <c r="E33" s="16">
        <f t="shared" si="0"/>
        <v>100</v>
      </c>
    </row>
    <row r="34" spans="1:5" ht="15">
      <c r="A34" s="3" t="s">
        <v>56</v>
      </c>
      <c r="B34" s="4"/>
      <c r="C34" s="4">
        <v>11085</v>
      </c>
      <c r="D34" s="4">
        <v>11085</v>
      </c>
      <c r="E34" s="16">
        <f t="shared" si="0"/>
        <v>100</v>
      </c>
    </row>
    <row r="35" spans="1:5" s="14" customFormat="1" ht="15">
      <c r="A35" s="3" t="s">
        <v>34</v>
      </c>
      <c r="B35" s="4">
        <v>201405</v>
      </c>
      <c r="C35" s="4">
        <v>201405</v>
      </c>
      <c r="D35" s="4">
        <v>201405</v>
      </c>
      <c r="E35" s="16">
        <f t="shared" si="0"/>
        <v>100</v>
      </c>
    </row>
    <row r="36" spans="1:5" s="14" customFormat="1" ht="15">
      <c r="A36" s="3" t="s">
        <v>57</v>
      </c>
      <c r="B36" s="4"/>
      <c r="C36" s="4">
        <v>19394</v>
      </c>
      <c r="D36" s="4">
        <v>0</v>
      </c>
      <c r="E36" s="16">
        <f t="shared" si="0"/>
        <v>0</v>
      </c>
    </row>
    <row r="37" spans="1:5" s="14" customFormat="1" ht="15">
      <c r="A37" s="3" t="s">
        <v>46</v>
      </c>
      <c r="B37" s="4"/>
      <c r="C37" s="4">
        <v>23167</v>
      </c>
      <c r="D37" s="4">
        <v>23167</v>
      </c>
      <c r="E37" s="16">
        <f t="shared" si="0"/>
        <v>100</v>
      </c>
    </row>
    <row r="38" spans="1:5" s="14" customFormat="1" ht="15">
      <c r="A38" s="3" t="s">
        <v>83</v>
      </c>
      <c r="B38" s="4"/>
      <c r="C38" s="4">
        <v>5000</v>
      </c>
      <c r="D38" s="4">
        <v>5000</v>
      </c>
      <c r="E38" s="16">
        <f t="shared" si="0"/>
        <v>100</v>
      </c>
    </row>
    <row r="39" spans="1:5" s="14" customFormat="1" ht="15">
      <c r="A39" s="3" t="s">
        <v>47</v>
      </c>
      <c r="B39" s="4"/>
      <c r="C39" s="4">
        <v>895</v>
      </c>
      <c r="D39" s="4">
        <v>895</v>
      </c>
      <c r="E39" s="16">
        <f t="shared" si="0"/>
        <v>100</v>
      </c>
    </row>
    <row r="40" spans="1:5" s="14" customFormat="1" ht="14.25">
      <c r="A40" s="2" t="s">
        <v>48</v>
      </c>
      <c r="B40" s="5">
        <f>B41+B42</f>
        <v>46314</v>
      </c>
      <c r="C40" s="5">
        <f>C41+C42</f>
        <v>30892</v>
      </c>
      <c r="D40" s="5">
        <f>D41+D42</f>
        <v>27497</v>
      </c>
      <c r="E40" s="19">
        <f t="shared" si="0"/>
        <v>89.01009970218827</v>
      </c>
    </row>
    <row r="41" spans="1:5" s="14" customFormat="1" ht="15">
      <c r="A41" s="3" t="s">
        <v>29</v>
      </c>
      <c r="B41" s="4">
        <v>20829</v>
      </c>
      <c r="C41" s="4">
        <v>29069</v>
      </c>
      <c r="D41" s="4">
        <v>27482</v>
      </c>
      <c r="E41" s="16">
        <f t="shared" si="0"/>
        <v>94.540575871203</v>
      </c>
    </row>
    <row r="42" spans="1:5" s="14" customFormat="1" ht="15">
      <c r="A42" s="3" t="s">
        <v>30</v>
      </c>
      <c r="B42" s="4">
        <v>25485</v>
      </c>
      <c r="C42" s="4">
        <v>1823</v>
      </c>
      <c r="D42" s="4">
        <v>15</v>
      </c>
      <c r="E42" s="16">
        <f t="shared" si="0"/>
        <v>0.8228195282501372</v>
      </c>
    </row>
    <row r="43" spans="1:5" ht="15.75" customHeight="1">
      <c r="A43" s="2" t="s">
        <v>49</v>
      </c>
      <c r="B43" s="5">
        <f>B44+B45</f>
        <v>180</v>
      </c>
      <c r="C43" s="5">
        <f>C44+C45</f>
        <v>430</v>
      </c>
      <c r="D43" s="5">
        <f>D44+D45</f>
        <v>6308</v>
      </c>
      <c r="E43" s="19">
        <f t="shared" si="0"/>
        <v>1466.9767441860465</v>
      </c>
    </row>
    <row r="44" spans="1:5" ht="15.75" customHeight="1">
      <c r="A44" s="3" t="s">
        <v>58</v>
      </c>
      <c r="B44" s="4">
        <v>100</v>
      </c>
      <c r="C44" s="4">
        <v>350</v>
      </c>
      <c r="D44" s="4">
        <v>6283</v>
      </c>
      <c r="E44" s="16">
        <f t="shared" si="0"/>
        <v>1795.142857142857</v>
      </c>
    </row>
    <row r="45" spans="1:5" ht="15.75" customHeight="1">
      <c r="A45" s="3" t="s">
        <v>35</v>
      </c>
      <c r="B45" s="4">
        <v>80</v>
      </c>
      <c r="C45" s="4">
        <v>80</v>
      </c>
      <c r="D45" s="4">
        <v>25</v>
      </c>
      <c r="E45" s="16">
        <f t="shared" si="0"/>
        <v>31.25</v>
      </c>
    </row>
    <row r="46" spans="1:5" ht="15.75" customHeight="1">
      <c r="A46" s="2" t="s">
        <v>50</v>
      </c>
      <c r="B46" s="5"/>
      <c r="C46" s="5">
        <v>24703</v>
      </c>
      <c r="D46" s="5">
        <v>32791</v>
      </c>
      <c r="E46" s="19">
        <f t="shared" si="0"/>
        <v>132.74096263611708</v>
      </c>
    </row>
    <row r="47" spans="1:5" ht="15.75" customHeight="1">
      <c r="A47" s="2" t="s">
        <v>51</v>
      </c>
      <c r="B47" s="5"/>
      <c r="C47" s="5"/>
      <c r="D47" s="5">
        <v>16500</v>
      </c>
      <c r="E47" s="19">
        <v>0</v>
      </c>
    </row>
    <row r="48" spans="1:5" ht="15.75" customHeight="1">
      <c r="A48" s="2" t="s">
        <v>52</v>
      </c>
      <c r="B48" s="5">
        <v>55662</v>
      </c>
      <c r="C48" s="5"/>
      <c r="D48" s="5"/>
      <c r="E48" s="19">
        <v>0</v>
      </c>
    </row>
    <row r="49" spans="1:5" ht="15.75" customHeight="1">
      <c r="A49" s="2" t="s">
        <v>54</v>
      </c>
      <c r="B49" s="5"/>
      <c r="C49" s="5">
        <v>5720</v>
      </c>
      <c r="D49" s="5">
        <v>5720</v>
      </c>
      <c r="E49" s="19">
        <f t="shared" si="0"/>
        <v>100</v>
      </c>
    </row>
    <row r="50" spans="1:5" ht="15.75" customHeight="1">
      <c r="A50" s="2" t="s">
        <v>53</v>
      </c>
      <c r="B50" s="5"/>
      <c r="C50" s="5"/>
      <c r="D50" s="15">
        <v>15791</v>
      </c>
      <c r="E50" s="19">
        <v>0</v>
      </c>
    </row>
    <row r="51" spans="1:5" ht="24" customHeight="1" thickBot="1">
      <c r="A51" s="25" t="s">
        <v>39</v>
      </c>
      <c r="B51" s="20">
        <f>B50+B49+B48+B47+B46+B43+B40+B29+B28+B25+B23+B13+B10</f>
        <v>1294724</v>
      </c>
      <c r="C51" s="20">
        <f>C50+C49+C48+C47+C46+C43+C40+C29+C28+C25+C23+C13+C10</f>
        <v>1361945</v>
      </c>
      <c r="D51" s="20">
        <f>D50+D49+D48+D47+D46+D43+D40+D29+D28+D25+D23+D13+D10</f>
        <v>1385809</v>
      </c>
      <c r="E51" s="21">
        <f>+D51/C51*100</f>
        <v>101.75219997870693</v>
      </c>
    </row>
    <row r="52" spans="1:5" ht="15.75">
      <c r="A52" s="26"/>
      <c r="B52" s="27"/>
      <c r="C52" s="27"/>
      <c r="D52" s="27"/>
      <c r="E52" s="28"/>
    </row>
    <row r="53" spans="1:5" ht="15.75">
      <c r="A53" s="48">
        <v>1</v>
      </c>
      <c r="B53" s="48"/>
      <c r="C53" s="48"/>
      <c r="D53" s="48"/>
      <c r="E53" s="48"/>
    </row>
  </sheetData>
  <mergeCells count="8">
    <mergeCell ref="A53:E53"/>
    <mergeCell ref="A7:E7"/>
    <mergeCell ref="A2:E2"/>
    <mergeCell ref="A3:E3"/>
    <mergeCell ref="A8:A9"/>
    <mergeCell ref="C8:C9"/>
    <mergeCell ref="D8:D9"/>
    <mergeCell ref="A5:E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H7" sqref="H7"/>
    </sheetView>
  </sheetViews>
  <sheetFormatPr defaultColWidth="9.140625" defaultRowHeight="12.75"/>
  <cols>
    <col min="1" max="1" width="44.00390625" style="0" customWidth="1"/>
    <col min="2" max="2" width="11.8515625" style="0" customWidth="1"/>
    <col min="3" max="3" width="12.28125" style="0" customWidth="1"/>
    <col min="4" max="4" width="10.8515625" style="0" customWidth="1"/>
    <col min="5" max="5" width="11.7109375" style="0" customWidth="1"/>
  </cols>
  <sheetData>
    <row r="1" ht="15.75">
      <c r="E1" s="30" t="s">
        <v>61</v>
      </c>
    </row>
    <row r="2" ht="16.5">
      <c r="A2" s="6"/>
    </row>
    <row r="3" spans="1:5" ht="20.25">
      <c r="A3" s="44" t="s">
        <v>0</v>
      </c>
      <c r="B3" s="44"/>
      <c r="C3" s="44"/>
      <c r="D3" s="44"/>
      <c r="E3" s="44"/>
    </row>
    <row r="4" spans="1:5" ht="20.25">
      <c r="A4" s="44" t="s">
        <v>55</v>
      </c>
      <c r="B4" s="44"/>
      <c r="C4" s="44"/>
      <c r="D4" s="44"/>
      <c r="E4" s="44"/>
    </row>
    <row r="5" spans="1:5" ht="20.25">
      <c r="A5" s="46"/>
      <c r="B5" s="47"/>
      <c r="C5" s="47"/>
      <c r="D5" s="47"/>
      <c r="E5" s="47"/>
    </row>
    <row r="6" spans="1:5" ht="20.25">
      <c r="A6" s="46"/>
      <c r="B6" s="47"/>
      <c r="C6" s="47"/>
      <c r="D6" s="47"/>
      <c r="E6" s="47"/>
    </row>
    <row r="7" spans="1:5" ht="20.25">
      <c r="A7" s="46"/>
      <c r="B7" s="47"/>
      <c r="C7" s="47"/>
      <c r="D7" s="47"/>
      <c r="E7" s="47"/>
    </row>
    <row r="8" spans="1:5" ht="20.25">
      <c r="A8" s="44" t="s">
        <v>23</v>
      </c>
      <c r="B8" s="44"/>
      <c r="C8" s="44"/>
      <c r="D8" s="44"/>
      <c r="E8" s="44"/>
    </row>
    <row r="9" ht="16.5">
      <c r="A9" s="6"/>
    </row>
    <row r="11" ht="17.25">
      <c r="A11" s="7"/>
    </row>
    <row r="12" ht="17.25">
      <c r="A12" s="7"/>
    </row>
    <row r="13" ht="16.5">
      <c r="A13" s="8"/>
    </row>
    <row r="14" ht="13.5" thickBot="1">
      <c r="E14" s="13" t="s">
        <v>24</v>
      </c>
    </row>
    <row r="15" spans="1:5" ht="28.5" customHeight="1">
      <c r="A15" s="43" t="s">
        <v>25</v>
      </c>
      <c r="B15" s="29" t="s">
        <v>80</v>
      </c>
      <c r="C15" s="39" t="s">
        <v>6</v>
      </c>
      <c r="D15" s="39" t="s">
        <v>7</v>
      </c>
      <c r="E15" s="40" t="s">
        <v>81</v>
      </c>
    </row>
    <row r="16" spans="1:5" ht="15.75" customHeight="1">
      <c r="A16" s="12" t="s">
        <v>68</v>
      </c>
      <c r="B16" s="5">
        <f>B17+B18+B19</f>
        <v>439926</v>
      </c>
      <c r="C16" s="5">
        <f>SUM(C17:C19)</f>
        <v>450008</v>
      </c>
      <c r="D16" s="5">
        <f>SUM(D17:D19)</f>
        <v>442398</v>
      </c>
      <c r="E16" s="19">
        <f>+D16/C16*100</f>
        <v>98.30891895255195</v>
      </c>
    </row>
    <row r="17" spans="1:5" ht="15">
      <c r="A17" s="11" t="s">
        <v>26</v>
      </c>
      <c r="B17" s="4">
        <v>346841</v>
      </c>
      <c r="C17" s="4">
        <v>349419</v>
      </c>
      <c r="D17" s="4">
        <v>344685</v>
      </c>
      <c r="E17" s="16">
        <f aca="true" t="shared" si="0" ref="E17:E40">+D17/C17*100</f>
        <v>98.64517956951396</v>
      </c>
    </row>
    <row r="18" spans="1:5" ht="15">
      <c r="A18" s="11" t="s">
        <v>27</v>
      </c>
      <c r="B18" s="4">
        <v>60667</v>
      </c>
      <c r="C18" s="4">
        <v>66355</v>
      </c>
      <c r="D18" s="4">
        <v>67737</v>
      </c>
      <c r="E18" s="16">
        <f t="shared" si="0"/>
        <v>102.08273679451436</v>
      </c>
    </row>
    <row r="19" spans="1:5" ht="15">
      <c r="A19" s="11" t="s">
        <v>28</v>
      </c>
      <c r="B19" s="4">
        <v>32418</v>
      </c>
      <c r="C19" s="4">
        <v>34234</v>
      </c>
      <c r="D19" s="4">
        <v>29976</v>
      </c>
      <c r="E19" s="16">
        <f t="shared" si="0"/>
        <v>87.56207279312964</v>
      </c>
    </row>
    <row r="20" spans="1:5" ht="15.75" customHeight="1">
      <c r="A20" s="12" t="s">
        <v>67</v>
      </c>
      <c r="B20" s="5">
        <v>141869</v>
      </c>
      <c r="C20" s="5">
        <v>146064</v>
      </c>
      <c r="D20" s="5">
        <v>144163</v>
      </c>
      <c r="E20" s="19">
        <f t="shared" si="0"/>
        <v>98.69851571913682</v>
      </c>
    </row>
    <row r="21" spans="1:5" ht="15.75" customHeight="1">
      <c r="A21" s="12" t="s">
        <v>66</v>
      </c>
      <c r="B21" s="5">
        <v>217587</v>
      </c>
      <c r="C21" s="5">
        <v>276545</v>
      </c>
      <c r="D21" s="5">
        <v>242765</v>
      </c>
      <c r="E21" s="19">
        <f t="shared" si="0"/>
        <v>87.78498978466433</v>
      </c>
    </row>
    <row r="22" spans="1:5" ht="15.75" customHeight="1">
      <c r="A22" s="12" t="s">
        <v>65</v>
      </c>
      <c r="B22" s="5">
        <f>B23+B24</f>
        <v>64276</v>
      </c>
      <c r="C22" s="5">
        <f>SUM(C23:C24)</f>
        <v>56800</v>
      </c>
      <c r="D22" s="5">
        <f>SUM(D23:D24)</f>
        <v>53353</v>
      </c>
      <c r="E22" s="19">
        <f t="shared" si="0"/>
        <v>93.93133802816901</v>
      </c>
    </row>
    <row r="23" spans="1:5" ht="15.75" customHeight="1">
      <c r="A23" s="11" t="s">
        <v>36</v>
      </c>
      <c r="B23" s="4">
        <v>62276</v>
      </c>
      <c r="C23" s="4">
        <v>54640</v>
      </c>
      <c r="D23" s="4">
        <v>51193</v>
      </c>
      <c r="E23" s="16">
        <f t="shared" si="0"/>
        <v>93.69143484626647</v>
      </c>
    </row>
    <row r="24" spans="1:5" ht="15.75" customHeight="1">
      <c r="A24" s="11" t="s">
        <v>37</v>
      </c>
      <c r="B24" s="4">
        <v>2000</v>
      </c>
      <c r="C24" s="4">
        <v>2160</v>
      </c>
      <c r="D24" s="4">
        <v>2160</v>
      </c>
      <c r="E24" s="16">
        <f t="shared" si="0"/>
        <v>100</v>
      </c>
    </row>
    <row r="25" spans="1:5" ht="15.75" customHeight="1">
      <c r="A25" s="12" t="s">
        <v>64</v>
      </c>
      <c r="B25" s="5">
        <v>3192</v>
      </c>
      <c r="C25" s="5">
        <v>261</v>
      </c>
      <c r="D25" s="5">
        <v>205</v>
      </c>
      <c r="E25" s="19">
        <f t="shared" si="0"/>
        <v>78.544061302682</v>
      </c>
    </row>
    <row r="26" spans="1:5" ht="15" customHeight="1">
      <c r="A26" s="12" t="s">
        <v>63</v>
      </c>
      <c r="B26" s="5">
        <v>72062</v>
      </c>
      <c r="C26" s="5">
        <v>80983</v>
      </c>
      <c r="D26" s="5">
        <v>80805</v>
      </c>
      <c r="E26" s="19">
        <f t="shared" si="0"/>
        <v>99.78020078288036</v>
      </c>
    </row>
    <row r="27" spans="1:5" ht="15.75" customHeight="1">
      <c r="A27" s="12" t="s">
        <v>62</v>
      </c>
      <c r="B27" s="5">
        <v>6622</v>
      </c>
      <c r="C27" s="5">
        <v>7888</v>
      </c>
      <c r="D27" s="5">
        <v>7059</v>
      </c>
      <c r="E27" s="19">
        <f t="shared" si="0"/>
        <v>89.49036511156187</v>
      </c>
    </row>
    <row r="28" spans="1:5" ht="15.75" customHeight="1">
      <c r="A28" s="12" t="s">
        <v>38</v>
      </c>
      <c r="B28" s="5"/>
      <c r="C28" s="5">
        <v>24243</v>
      </c>
      <c r="D28" s="5">
        <v>14305</v>
      </c>
      <c r="E28" s="19">
        <f t="shared" si="0"/>
        <v>59.00672359031473</v>
      </c>
    </row>
    <row r="29" spans="1:5" ht="15.75" customHeight="1">
      <c r="A29" s="12" t="s">
        <v>69</v>
      </c>
      <c r="B29" s="5">
        <v>330411</v>
      </c>
      <c r="C29" s="5">
        <v>284838</v>
      </c>
      <c r="D29" s="5">
        <v>253678</v>
      </c>
      <c r="E29" s="19">
        <f t="shared" si="0"/>
        <v>89.06044839522816</v>
      </c>
    </row>
    <row r="30" spans="1:5" ht="15.75" customHeight="1">
      <c r="A30" s="12" t="s">
        <v>70</v>
      </c>
      <c r="B30" s="5"/>
      <c r="C30" s="5">
        <v>2898</v>
      </c>
      <c r="D30" s="5">
        <v>2898</v>
      </c>
      <c r="E30" s="19">
        <f t="shared" si="0"/>
        <v>100</v>
      </c>
    </row>
    <row r="31" spans="1:5" ht="15.75" customHeight="1">
      <c r="A31" s="12" t="s">
        <v>71</v>
      </c>
      <c r="B31" s="5">
        <v>1028</v>
      </c>
      <c r="C31" s="5">
        <v>1948</v>
      </c>
      <c r="D31" s="5">
        <v>8129</v>
      </c>
      <c r="E31" s="19">
        <f t="shared" si="0"/>
        <v>417.29979466119096</v>
      </c>
    </row>
    <row r="32" spans="1:5" ht="15.75" customHeight="1">
      <c r="A32" s="12" t="s">
        <v>72</v>
      </c>
      <c r="B32" s="5">
        <f>B33+B34+B35</f>
        <v>7751</v>
      </c>
      <c r="C32" s="5">
        <f>C33+C34+C35</f>
        <v>7751</v>
      </c>
      <c r="D32" s="5">
        <f>D33+D34+D35</f>
        <v>7273</v>
      </c>
      <c r="E32" s="19">
        <f t="shared" si="0"/>
        <v>93.83305379950974</v>
      </c>
    </row>
    <row r="33" spans="1:5" ht="15.75" customHeight="1">
      <c r="A33" s="11" t="s">
        <v>77</v>
      </c>
      <c r="B33" s="4">
        <v>1141</v>
      </c>
      <c r="C33" s="4">
        <v>1141</v>
      </c>
      <c r="D33" s="4">
        <v>1141</v>
      </c>
      <c r="E33" s="16">
        <f t="shared" si="0"/>
        <v>100</v>
      </c>
    </row>
    <row r="34" spans="1:5" ht="15.75" customHeight="1">
      <c r="A34" s="11" t="s">
        <v>78</v>
      </c>
      <c r="B34" s="4">
        <v>6610</v>
      </c>
      <c r="C34" s="4">
        <v>6610</v>
      </c>
      <c r="D34" s="4">
        <v>5943</v>
      </c>
      <c r="E34" s="16">
        <f t="shared" si="0"/>
        <v>89.90922844175492</v>
      </c>
    </row>
    <row r="35" spans="1:5" ht="15.75" customHeight="1">
      <c r="A35" s="11" t="s">
        <v>79</v>
      </c>
      <c r="B35" s="4"/>
      <c r="C35" s="4"/>
      <c r="D35" s="4">
        <v>189</v>
      </c>
      <c r="E35" s="16">
        <v>0</v>
      </c>
    </row>
    <row r="36" spans="1:5" ht="15.75" customHeight="1">
      <c r="A36" s="12" t="s">
        <v>73</v>
      </c>
      <c r="B36" s="5">
        <v>10000</v>
      </c>
      <c r="C36" s="5">
        <v>10000</v>
      </c>
      <c r="D36" s="5">
        <v>10530</v>
      </c>
      <c r="E36" s="19">
        <f t="shared" si="0"/>
        <v>105.3</v>
      </c>
    </row>
    <row r="37" spans="1:5" ht="15.75" customHeight="1">
      <c r="A37" s="12" t="s">
        <v>74</v>
      </c>
      <c r="B37" s="5"/>
      <c r="C37" s="5">
        <v>8412</v>
      </c>
      <c r="D37" s="5">
        <v>16500</v>
      </c>
      <c r="E37" s="19">
        <f t="shared" si="0"/>
        <v>196.14835948644793</v>
      </c>
    </row>
    <row r="38" spans="1:5" ht="15.75" customHeight="1">
      <c r="A38" s="12" t="s">
        <v>76</v>
      </c>
      <c r="B38" s="5"/>
      <c r="C38" s="5">
        <v>3306</v>
      </c>
      <c r="D38" s="5"/>
      <c r="E38" s="19">
        <f t="shared" si="0"/>
        <v>0</v>
      </c>
    </row>
    <row r="39" spans="1:5" ht="15.75" customHeight="1">
      <c r="A39" s="12" t="s">
        <v>75</v>
      </c>
      <c r="B39" s="5"/>
      <c r="C39" s="5"/>
      <c r="D39" s="5">
        <v>-379</v>
      </c>
      <c r="E39" s="19">
        <v>0</v>
      </c>
    </row>
    <row r="40" spans="1:5" ht="22.5" customHeight="1" thickBot="1">
      <c r="A40" s="41" t="s">
        <v>40</v>
      </c>
      <c r="B40" s="20">
        <f>B16+B20+B21+B22+B25+B26+B27+B29+B31+B32+B36+B37+B39+B28+B30</f>
        <v>1294724</v>
      </c>
      <c r="C40" s="20">
        <f>C16+C20+C21+C22+C25+C26+C27+C29+C31+C32+C36+C37+C39+C28+C30+C38</f>
        <v>1361945</v>
      </c>
      <c r="D40" s="20">
        <f>D16+D20+D21+D22+D25+D26+D27+D29+D31+D32+D36+D37+D39+D28+D30+D38</f>
        <v>1283682</v>
      </c>
      <c r="E40" s="42">
        <f t="shared" si="0"/>
        <v>94.25358586433373</v>
      </c>
    </row>
    <row r="41" spans="1:5" ht="22.5" customHeight="1">
      <c r="A41" s="22"/>
      <c r="B41" s="23"/>
      <c r="C41" s="23"/>
      <c r="D41" s="23"/>
      <c r="E41" s="24"/>
    </row>
    <row r="42" spans="1:5" ht="22.5" customHeight="1">
      <c r="A42" s="22"/>
      <c r="B42" s="23"/>
      <c r="C42" s="23"/>
      <c r="D42" s="23"/>
      <c r="E42" s="24"/>
    </row>
    <row r="43" spans="1:5" ht="15.75" customHeight="1">
      <c r="A43" s="22"/>
      <c r="B43" s="23"/>
      <c r="C43" s="23"/>
      <c r="D43" s="23"/>
      <c r="E43" s="24"/>
    </row>
    <row r="44" spans="1:5" ht="15.75" customHeight="1">
      <c r="A44" s="22"/>
      <c r="B44" s="23"/>
      <c r="C44" s="23"/>
      <c r="D44" s="23"/>
      <c r="E44" s="24"/>
    </row>
    <row r="45" spans="1:5" ht="12.75">
      <c r="A45" s="31">
        <v>2</v>
      </c>
      <c r="B45" s="31"/>
      <c r="C45" s="31"/>
      <c r="D45" s="31"/>
      <c r="E45" s="31"/>
    </row>
    <row r="48" ht="26.25" customHeight="1"/>
    <row r="49" ht="12.75" hidden="1"/>
    <row r="50" ht="12.75" hidden="1"/>
    <row r="51" ht="12.75" hidden="1"/>
    <row r="52" ht="12.75" hidden="1"/>
    <row r="53" ht="12.75" hidden="1"/>
    <row r="54" ht="15" customHeight="1"/>
    <row r="55" ht="14.25" customHeight="1"/>
    <row r="56" ht="12.75" customHeight="1"/>
    <row r="60" spans="1:5" ht="12.75">
      <c r="A60" s="31"/>
      <c r="B60" s="31"/>
      <c r="C60" s="31"/>
      <c r="D60" s="31"/>
      <c r="E60" s="31"/>
    </row>
  </sheetData>
  <mergeCells count="5">
    <mergeCell ref="A60:E60"/>
    <mergeCell ref="A45:E45"/>
    <mergeCell ref="A3:E3"/>
    <mergeCell ref="A4:E4"/>
    <mergeCell ref="A8:E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2008-03-20T10:40:22Z</cp:lastPrinted>
  <dcterms:created xsi:type="dcterms:W3CDTF">2005-09-28T09:11:36Z</dcterms:created>
  <dcterms:modified xsi:type="dcterms:W3CDTF">2008-03-20T10:42:07Z</dcterms:modified>
  <cp:category/>
  <cp:version/>
  <cp:contentType/>
  <cp:contentStatus/>
</cp:coreProperties>
</file>