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eszközök" sheetId="1" r:id="rId1"/>
    <sheet name="források" sheetId="2" r:id="rId2"/>
    <sheet name="Munka3" sheetId="3" r:id="rId3"/>
  </sheets>
  <definedNames>
    <definedName name="_xlnm.Print_Area" localSheetId="0">'eszközök'!$A$1:$I$41</definedName>
  </definedNames>
  <calcPr fullCalcOnLoad="1"/>
</workbook>
</file>

<file path=xl/sharedStrings.xml><?xml version="1.0" encoding="utf-8"?>
<sst xmlns="http://schemas.openxmlformats.org/spreadsheetml/2006/main" count="90" uniqueCount="68">
  <si>
    <t>Tótkomlós Város Önkormányzatának mérlegadatairól önálló intézményenként</t>
  </si>
  <si>
    <t>ezer Ft-ban</t>
  </si>
  <si>
    <t>Eszközök</t>
  </si>
  <si>
    <t>Polgármesteri Hivatal Állományi érték</t>
  </si>
  <si>
    <t>Előző év</t>
  </si>
  <si>
    <t>Tárgy év</t>
  </si>
  <si>
    <t>J. J. Ált. Isk. és Gimn. Állományi érték</t>
  </si>
  <si>
    <t>Állati Hull. Kezelési Társ. Állományi érték</t>
  </si>
  <si>
    <t>1. Ingatlanok</t>
  </si>
  <si>
    <t>2. Gépek, berendezések</t>
  </si>
  <si>
    <t>3. Járművek</t>
  </si>
  <si>
    <t>4. Beruházások</t>
  </si>
  <si>
    <t>5. Beruházásra adott előleg</t>
  </si>
  <si>
    <t>II. Tárgyi eszközök össz.:</t>
  </si>
  <si>
    <t>I. Immat. javak össz.:</t>
  </si>
  <si>
    <t>1. Részesedések</t>
  </si>
  <si>
    <t>2. Értékpapírok</t>
  </si>
  <si>
    <t>3. Adott kölcsönök</t>
  </si>
  <si>
    <t>III. Befekt. pü. eszk. össz.:</t>
  </si>
  <si>
    <t>IV. Üzemelt. átadott pe.</t>
  </si>
  <si>
    <t>1. Anyagok</t>
  </si>
  <si>
    <t>2. Áruk és közvetett szolg.</t>
  </si>
  <si>
    <t>3. Köv. fejében átvett készletek</t>
  </si>
  <si>
    <t>I. Készletek össz.:</t>
  </si>
  <si>
    <t>1. Követelések (vevők)</t>
  </si>
  <si>
    <t>2. Adósok</t>
  </si>
  <si>
    <t>3. Rövid lej. Kölcsönök</t>
  </si>
  <si>
    <t>4. Egyéb követelések</t>
  </si>
  <si>
    <t>II. Követelések össz.:</t>
  </si>
  <si>
    <t>1. Pénztárak és betétkönyv</t>
  </si>
  <si>
    <t>2. Költségvetési bankszámlák</t>
  </si>
  <si>
    <t>3. Idegen pénzeszk. szla-i</t>
  </si>
  <si>
    <t>IV. Pénzeszközök össz.:</t>
  </si>
  <si>
    <t>1/A Ktgv-i aktív függő elszám.</t>
  </si>
  <si>
    <t>2/A Ktgv-i átfutó elszám.</t>
  </si>
  <si>
    <t>3/A Ktgv-i pü-i kiegy. elszám.</t>
  </si>
  <si>
    <t>V. Egyéb aktív pü-i elszám. ö.:</t>
  </si>
  <si>
    <t>B. Forgóeszközök össz.</t>
  </si>
  <si>
    <t>Eszközök összesen</t>
  </si>
  <si>
    <t>A. Befekt. eszk. össz.:</t>
  </si>
  <si>
    <t>Források</t>
  </si>
  <si>
    <t>1. Induló tőke</t>
  </si>
  <si>
    <t>2. Tőkeváltozások</t>
  </si>
  <si>
    <t>D. Saját tőke összesen</t>
  </si>
  <si>
    <t>1. Ktgv-i tartalék elszámolása</t>
  </si>
  <si>
    <t xml:space="preserve">     -tárgyévi ktgv-i tartalék</t>
  </si>
  <si>
    <t xml:space="preserve">     -előző évi ktgv-i tartalék</t>
  </si>
  <si>
    <t>I. Ktgv-i tartalék összesen</t>
  </si>
  <si>
    <t>E. Tartalékok összesen</t>
  </si>
  <si>
    <t>1. Fejlesztési célú hitelek</t>
  </si>
  <si>
    <t>2. Egyéb hosszú lej. köt.</t>
  </si>
  <si>
    <t>I. Hosszú lejáratú kötelezettség</t>
  </si>
  <si>
    <t>1. Rövid lejáratú hitelek</t>
  </si>
  <si>
    <t>2. Kötelezettségek-szállító</t>
  </si>
  <si>
    <t xml:space="preserve">      -tárgyévi ktgv-i száll-i köt.</t>
  </si>
  <si>
    <t xml:space="preserve">      -tárgyévet követő száll-i köt.</t>
  </si>
  <si>
    <t>II. Rövid lejáratú kötelezettség</t>
  </si>
  <si>
    <t>3. Egyéb rövid lej. kötelezettség</t>
  </si>
  <si>
    <t>1. Ktgv-i passzív függő elszám.</t>
  </si>
  <si>
    <t>2. Ktgv-i passzív átvutó elszám.</t>
  </si>
  <si>
    <t>3. Ktgv-i passzív kiegyenlítő elsz.</t>
  </si>
  <si>
    <t>4. Ktgvetésen kív. Passz. Pü. elsz.</t>
  </si>
  <si>
    <t>III. Egyéb passzív pü-i elszám.</t>
  </si>
  <si>
    <t>F. Kötelezettségek összesen</t>
  </si>
  <si>
    <t>Források Összesen</t>
  </si>
  <si>
    <t>Önkormányzat összesen Állományi érték</t>
  </si>
  <si>
    <t>17. melléklet</t>
  </si>
  <si>
    <t>2007. év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</si>
</sst>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 quotePrefix="1">
      <alignment horizontal="right"/>
    </xf>
    <xf numFmtId="3" fontId="2" fillId="0" borderId="1" xfId="0" applyNumberFormat="1" applyFont="1" applyBorder="1" applyAlignment="1" quotePrefix="1">
      <alignment horizontal="right"/>
    </xf>
    <xf numFmtId="3" fontId="2" fillId="0" borderId="3" xfId="0" applyNumberFormat="1" applyFont="1" applyBorder="1" applyAlignment="1" quotePrefix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2" sqref="A2:I2"/>
    </sheetView>
  </sheetViews>
  <sheetFormatPr defaultColWidth="9.140625" defaultRowHeight="12.75"/>
  <cols>
    <col min="1" max="1" width="32.28125" style="0" customWidth="1"/>
    <col min="2" max="2" width="12.140625" style="0" customWidth="1"/>
    <col min="3" max="3" width="10.7109375" style="0" customWidth="1"/>
    <col min="4" max="4" width="9.8515625" style="0" customWidth="1"/>
    <col min="5" max="5" width="10.28125" style="0" customWidth="1"/>
    <col min="6" max="6" width="10.7109375" style="0" customWidth="1"/>
    <col min="7" max="7" width="11.28125" style="0" customWidth="1"/>
    <col min="8" max="8" width="11.421875" style="0" customWidth="1"/>
    <col min="9" max="9" width="10.421875" style="0" customWidth="1"/>
  </cols>
  <sheetData>
    <row r="1" spans="8:9" ht="12.75">
      <c r="H1" s="28" t="s">
        <v>66</v>
      </c>
      <c r="I1" s="28"/>
    </row>
    <row r="2" spans="1:9" ht="15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27" t="s">
        <v>67</v>
      </c>
      <c r="B3" s="27"/>
      <c r="C3" s="27"/>
      <c r="D3" s="27"/>
      <c r="E3" s="27"/>
      <c r="F3" s="27"/>
      <c r="G3" s="27"/>
      <c r="H3" s="27"/>
      <c r="I3" s="27"/>
    </row>
    <row r="4" ht="12.75">
      <c r="I4" t="s">
        <v>1</v>
      </c>
    </row>
    <row r="5" spans="1:9" ht="26.25" customHeight="1">
      <c r="A5" s="29" t="s">
        <v>2</v>
      </c>
      <c r="B5" s="31" t="s">
        <v>3</v>
      </c>
      <c r="C5" s="31"/>
      <c r="D5" s="31" t="s">
        <v>6</v>
      </c>
      <c r="E5" s="31"/>
      <c r="F5" s="31" t="s">
        <v>7</v>
      </c>
      <c r="G5" s="31"/>
      <c r="H5" s="31" t="s">
        <v>65</v>
      </c>
      <c r="I5" s="31"/>
    </row>
    <row r="6" spans="1:9" ht="12.75">
      <c r="A6" s="29"/>
      <c r="B6" s="1" t="s">
        <v>4</v>
      </c>
      <c r="C6" s="1" t="s">
        <v>5</v>
      </c>
      <c r="D6" s="1" t="s">
        <v>4</v>
      </c>
      <c r="E6" s="1" t="s">
        <v>5</v>
      </c>
      <c r="F6" s="1" t="s">
        <v>4</v>
      </c>
      <c r="G6" s="1" t="s">
        <v>5</v>
      </c>
      <c r="H6" s="1" t="s">
        <v>4</v>
      </c>
      <c r="I6" s="1" t="s">
        <v>5</v>
      </c>
    </row>
    <row r="7" spans="1:9" s="2" customFormat="1" ht="12.75">
      <c r="A7" s="4" t="s">
        <v>14</v>
      </c>
      <c r="B7" s="10">
        <v>2094</v>
      </c>
      <c r="C7" s="10">
        <v>520</v>
      </c>
      <c r="D7" s="10"/>
      <c r="E7" s="10"/>
      <c r="F7" s="10"/>
      <c r="G7" s="10"/>
      <c r="H7" s="10">
        <f>+F7+D7+B7</f>
        <v>2094</v>
      </c>
      <c r="I7" s="10">
        <f>+G7+E7+C7</f>
        <v>520</v>
      </c>
    </row>
    <row r="8" spans="1:9" ht="12.75">
      <c r="A8" s="5" t="s">
        <v>8</v>
      </c>
      <c r="B8" s="11">
        <v>339128</v>
      </c>
      <c r="C8" s="11">
        <v>793628</v>
      </c>
      <c r="D8" s="11">
        <v>39736</v>
      </c>
      <c r="E8" s="11">
        <v>37688</v>
      </c>
      <c r="F8" s="15"/>
      <c r="G8" s="15"/>
      <c r="H8" s="10">
        <f aca="true" t="shared" si="0" ref="H8:H19">+F8+D8+B8</f>
        <v>378864</v>
      </c>
      <c r="I8" s="10">
        <f aca="true" t="shared" si="1" ref="I8:I19">+G8+E8+C8</f>
        <v>831316</v>
      </c>
    </row>
    <row r="9" spans="1:9" ht="12.75">
      <c r="A9" s="5" t="s">
        <v>9</v>
      </c>
      <c r="B9" s="11">
        <v>30449</v>
      </c>
      <c r="C9" s="11">
        <v>33935</v>
      </c>
      <c r="D9" s="11">
        <v>4823</v>
      </c>
      <c r="E9" s="11">
        <v>6141</v>
      </c>
      <c r="F9" s="15"/>
      <c r="G9" s="15"/>
      <c r="H9" s="10">
        <f t="shared" si="0"/>
        <v>35272</v>
      </c>
      <c r="I9" s="10">
        <f t="shared" si="1"/>
        <v>40076</v>
      </c>
    </row>
    <row r="10" spans="1:9" ht="12.75">
      <c r="A10" s="5" t="s">
        <v>10</v>
      </c>
      <c r="B10" s="23">
        <v>2511</v>
      </c>
      <c r="C10" s="11">
        <v>8422</v>
      </c>
      <c r="D10" s="15"/>
      <c r="E10" s="15"/>
      <c r="F10" s="15"/>
      <c r="G10" s="15"/>
      <c r="H10" s="10">
        <f t="shared" si="0"/>
        <v>2511</v>
      </c>
      <c r="I10" s="10">
        <f t="shared" si="1"/>
        <v>8422</v>
      </c>
    </row>
    <row r="11" spans="1:10" ht="12.75">
      <c r="A11" s="5" t="s">
        <v>11</v>
      </c>
      <c r="B11" s="11">
        <v>256759</v>
      </c>
      <c r="C11" s="11">
        <v>43440</v>
      </c>
      <c r="D11" s="15"/>
      <c r="E11" s="15"/>
      <c r="F11" s="15"/>
      <c r="G11" s="23">
        <v>282</v>
      </c>
      <c r="H11" s="10">
        <f t="shared" si="0"/>
        <v>256759</v>
      </c>
      <c r="I11" s="10">
        <f t="shared" si="1"/>
        <v>43722</v>
      </c>
      <c r="J11" s="19"/>
    </row>
    <row r="12" spans="1:9" ht="12.75">
      <c r="A12" s="5" t="s">
        <v>12</v>
      </c>
      <c r="B12" s="11"/>
      <c r="C12" s="15"/>
      <c r="D12" s="15"/>
      <c r="E12" s="15"/>
      <c r="F12" s="15"/>
      <c r="G12" s="15"/>
      <c r="H12" s="10">
        <f t="shared" si="0"/>
        <v>0</v>
      </c>
      <c r="I12" s="10">
        <f t="shared" si="1"/>
        <v>0</v>
      </c>
    </row>
    <row r="13" spans="1:10" s="2" customFormat="1" ht="12.75">
      <c r="A13" s="4" t="s">
        <v>13</v>
      </c>
      <c r="B13" s="10">
        <f aca="true" t="shared" si="2" ref="B13:G13">+B8+B9+B10+B11+B12</f>
        <v>628847</v>
      </c>
      <c r="C13" s="10">
        <f t="shared" si="2"/>
        <v>879425</v>
      </c>
      <c r="D13" s="10">
        <f t="shared" si="2"/>
        <v>44559</v>
      </c>
      <c r="E13" s="10">
        <f t="shared" si="2"/>
        <v>43829</v>
      </c>
      <c r="F13" s="10">
        <f t="shared" si="2"/>
        <v>0</v>
      </c>
      <c r="G13" s="10">
        <f t="shared" si="2"/>
        <v>282</v>
      </c>
      <c r="H13" s="10">
        <f t="shared" si="0"/>
        <v>673406</v>
      </c>
      <c r="I13" s="10">
        <f t="shared" si="1"/>
        <v>923536</v>
      </c>
      <c r="J13" s="18"/>
    </row>
    <row r="14" spans="1:9" ht="12.75">
      <c r="A14" s="5" t="s">
        <v>15</v>
      </c>
      <c r="B14" s="11">
        <v>47037</v>
      </c>
      <c r="C14" s="11">
        <v>47127</v>
      </c>
      <c r="D14" s="15"/>
      <c r="E14" s="15"/>
      <c r="F14" s="15"/>
      <c r="G14" s="15"/>
      <c r="H14" s="10">
        <f t="shared" si="0"/>
        <v>47037</v>
      </c>
      <c r="I14" s="10">
        <f t="shared" si="1"/>
        <v>47127</v>
      </c>
    </row>
    <row r="15" spans="1:10" ht="12.75">
      <c r="A15" s="5" t="s">
        <v>16</v>
      </c>
      <c r="B15" s="15"/>
      <c r="C15" s="15"/>
      <c r="D15" s="15"/>
      <c r="E15" s="15"/>
      <c r="F15" s="15"/>
      <c r="G15" s="15"/>
      <c r="H15" s="10">
        <f t="shared" si="0"/>
        <v>0</v>
      </c>
      <c r="I15" s="10">
        <f t="shared" si="1"/>
        <v>0</v>
      </c>
      <c r="J15" s="19"/>
    </row>
    <row r="16" spans="1:9" ht="12.75">
      <c r="A16" s="5" t="s">
        <v>17</v>
      </c>
      <c r="B16" s="11"/>
      <c r="C16" s="11"/>
      <c r="D16" s="15"/>
      <c r="E16" s="15"/>
      <c r="F16" s="15"/>
      <c r="G16" s="15"/>
      <c r="H16" s="10">
        <f t="shared" si="0"/>
        <v>0</v>
      </c>
      <c r="I16" s="10">
        <f t="shared" si="1"/>
        <v>0</v>
      </c>
    </row>
    <row r="17" spans="1:9" s="2" customFormat="1" ht="12.75">
      <c r="A17" s="4" t="s">
        <v>18</v>
      </c>
      <c r="B17" s="10">
        <f aca="true" t="shared" si="3" ref="B17:G17">+B14+B15+B16</f>
        <v>47037</v>
      </c>
      <c r="C17" s="10">
        <f t="shared" si="3"/>
        <v>47127</v>
      </c>
      <c r="D17" s="10">
        <f t="shared" si="3"/>
        <v>0</v>
      </c>
      <c r="E17" s="10">
        <f t="shared" si="3"/>
        <v>0</v>
      </c>
      <c r="F17" s="10">
        <f t="shared" si="3"/>
        <v>0</v>
      </c>
      <c r="G17" s="10">
        <f t="shared" si="3"/>
        <v>0</v>
      </c>
      <c r="H17" s="10">
        <f t="shared" si="0"/>
        <v>47037</v>
      </c>
      <c r="I17" s="10">
        <f t="shared" si="1"/>
        <v>47127</v>
      </c>
    </row>
    <row r="18" spans="1:9" s="2" customFormat="1" ht="12.75">
      <c r="A18" s="4" t="s">
        <v>19</v>
      </c>
      <c r="B18" s="10">
        <v>580097</v>
      </c>
      <c r="C18" s="10">
        <v>557378</v>
      </c>
      <c r="D18" s="10"/>
      <c r="E18" s="10"/>
      <c r="F18" s="10"/>
      <c r="G18" s="10"/>
      <c r="H18" s="10">
        <f t="shared" si="0"/>
        <v>580097</v>
      </c>
      <c r="I18" s="10">
        <f t="shared" si="1"/>
        <v>557378</v>
      </c>
    </row>
    <row r="19" spans="1:10" s="2" customFormat="1" ht="13.5" thickBot="1">
      <c r="A19" s="8" t="s">
        <v>39</v>
      </c>
      <c r="B19" s="12">
        <f aca="true" t="shared" si="4" ref="B19:G19">+B7+B13+B17+B18</f>
        <v>1258075</v>
      </c>
      <c r="C19" s="12">
        <f t="shared" si="4"/>
        <v>1484450</v>
      </c>
      <c r="D19" s="12">
        <f t="shared" si="4"/>
        <v>44559</v>
      </c>
      <c r="E19" s="12">
        <f t="shared" si="4"/>
        <v>43829</v>
      </c>
      <c r="F19" s="12">
        <f t="shared" si="4"/>
        <v>0</v>
      </c>
      <c r="G19" s="12">
        <f t="shared" si="4"/>
        <v>282</v>
      </c>
      <c r="H19" s="12">
        <f t="shared" si="0"/>
        <v>1302634</v>
      </c>
      <c r="I19" s="12">
        <f t="shared" si="1"/>
        <v>1528561</v>
      </c>
      <c r="J19" s="18"/>
    </row>
    <row r="20" spans="1:9" s="3" customFormat="1" ht="13.5" thickTop="1">
      <c r="A20" s="9" t="s">
        <v>20</v>
      </c>
      <c r="B20" s="13">
        <v>24</v>
      </c>
      <c r="C20" s="13">
        <v>52</v>
      </c>
      <c r="D20" s="17"/>
      <c r="E20" s="17"/>
      <c r="F20" s="17"/>
      <c r="G20" s="17"/>
      <c r="H20" s="10">
        <f aca="true" t="shared" si="5" ref="H20:I22">+B20+D20+F20</f>
        <v>24</v>
      </c>
      <c r="I20" s="10">
        <f t="shared" si="5"/>
        <v>52</v>
      </c>
    </row>
    <row r="21" spans="1:10" s="3" customFormat="1" ht="12.75">
      <c r="A21" s="6" t="s">
        <v>21</v>
      </c>
      <c r="B21" s="14">
        <v>277</v>
      </c>
      <c r="C21" s="14">
        <v>271</v>
      </c>
      <c r="D21" s="16"/>
      <c r="E21" s="16"/>
      <c r="F21" s="16"/>
      <c r="G21" s="16"/>
      <c r="H21" s="10">
        <f>+B21+D21+F21</f>
        <v>277</v>
      </c>
      <c r="I21" s="10">
        <f t="shared" si="5"/>
        <v>271</v>
      </c>
      <c r="J21" s="20"/>
    </row>
    <row r="22" spans="1:9" s="3" customFormat="1" ht="12.75">
      <c r="A22" s="6" t="s">
        <v>22</v>
      </c>
      <c r="B22" s="16"/>
      <c r="C22" s="16"/>
      <c r="D22" s="16"/>
      <c r="E22" s="16"/>
      <c r="F22" s="16"/>
      <c r="G22" s="16"/>
      <c r="H22" s="10">
        <f>+B22+D22+F22</f>
        <v>0</v>
      </c>
      <c r="I22" s="10">
        <f t="shared" si="5"/>
        <v>0</v>
      </c>
    </row>
    <row r="23" spans="1:10" s="2" customFormat="1" ht="12.75">
      <c r="A23" s="4" t="s">
        <v>23</v>
      </c>
      <c r="B23" s="10">
        <f aca="true" t="shared" si="6" ref="B23:G23">+B20+B21+B22</f>
        <v>301</v>
      </c>
      <c r="C23" s="10">
        <f t="shared" si="6"/>
        <v>323</v>
      </c>
      <c r="D23" s="10">
        <f t="shared" si="6"/>
        <v>0</v>
      </c>
      <c r="E23" s="10">
        <f t="shared" si="6"/>
        <v>0</v>
      </c>
      <c r="F23" s="10">
        <f t="shared" si="6"/>
        <v>0</v>
      </c>
      <c r="G23" s="10">
        <f t="shared" si="6"/>
        <v>0</v>
      </c>
      <c r="H23" s="10">
        <f>+B23+D23+F23</f>
        <v>301</v>
      </c>
      <c r="I23" s="10">
        <f>+C23+E23+G23</f>
        <v>323</v>
      </c>
      <c r="J23" s="18"/>
    </row>
    <row r="24" spans="1:9" s="3" customFormat="1" ht="12.75">
      <c r="A24" s="6" t="s">
        <v>24</v>
      </c>
      <c r="B24" s="14">
        <v>7307</v>
      </c>
      <c r="C24" s="14">
        <v>9358</v>
      </c>
      <c r="D24" s="16"/>
      <c r="E24" s="16"/>
      <c r="F24" s="16"/>
      <c r="G24" s="16"/>
      <c r="H24" s="10">
        <f aca="true" t="shared" si="7" ref="H24:H36">+B24+D24+F24</f>
        <v>7307</v>
      </c>
      <c r="I24" s="10">
        <f aca="true" t="shared" si="8" ref="I24:I36">+C24+E24+G24</f>
        <v>9358</v>
      </c>
    </row>
    <row r="25" spans="1:10" ht="12.75">
      <c r="A25" s="6" t="s">
        <v>25</v>
      </c>
      <c r="B25" s="11">
        <v>21955</v>
      </c>
      <c r="C25" s="11">
        <v>25067</v>
      </c>
      <c r="D25" s="15"/>
      <c r="E25" s="15"/>
      <c r="F25" s="15"/>
      <c r="G25" s="15"/>
      <c r="H25" s="10">
        <f t="shared" si="7"/>
        <v>21955</v>
      </c>
      <c r="I25" s="10">
        <f t="shared" si="8"/>
        <v>25067</v>
      </c>
      <c r="J25" s="19"/>
    </row>
    <row r="26" spans="1:10" ht="12.75">
      <c r="A26" s="6" t="s">
        <v>26</v>
      </c>
      <c r="B26" s="11">
        <v>5661</v>
      </c>
      <c r="C26" s="11">
        <v>7369</v>
      </c>
      <c r="D26" s="15"/>
      <c r="E26" s="15"/>
      <c r="F26" s="15"/>
      <c r="G26" s="15"/>
      <c r="H26" s="10">
        <f t="shared" si="7"/>
        <v>5661</v>
      </c>
      <c r="I26" s="10">
        <f t="shared" si="8"/>
        <v>7369</v>
      </c>
      <c r="J26" s="19"/>
    </row>
    <row r="27" spans="1:9" ht="12.75">
      <c r="A27" s="6" t="s">
        <v>27</v>
      </c>
      <c r="B27" s="11">
        <v>4246</v>
      </c>
      <c r="C27" s="11">
        <v>5641</v>
      </c>
      <c r="D27" s="15"/>
      <c r="E27" s="15"/>
      <c r="F27" s="23"/>
      <c r="G27" s="11">
        <v>280</v>
      </c>
      <c r="H27" s="10">
        <f t="shared" si="7"/>
        <v>4246</v>
      </c>
      <c r="I27" s="10">
        <f t="shared" si="8"/>
        <v>5921</v>
      </c>
    </row>
    <row r="28" spans="1:10" s="2" customFormat="1" ht="12.75">
      <c r="A28" s="4" t="s">
        <v>28</v>
      </c>
      <c r="B28" s="10">
        <f aca="true" t="shared" si="9" ref="B28:G28">+B24+B25+B26+B27</f>
        <v>39169</v>
      </c>
      <c r="C28" s="10">
        <f t="shared" si="9"/>
        <v>47435</v>
      </c>
      <c r="D28" s="10">
        <f t="shared" si="9"/>
        <v>0</v>
      </c>
      <c r="E28" s="10">
        <f t="shared" si="9"/>
        <v>0</v>
      </c>
      <c r="F28" s="10">
        <f t="shared" si="9"/>
        <v>0</v>
      </c>
      <c r="G28" s="10">
        <f t="shared" si="9"/>
        <v>280</v>
      </c>
      <c r="H28" s="10">
        <f t="shared" si="7"/>
        <v>39169</v>
      </c>
      <c r="I28" s="10">
        <f t="shared" si="8"/>
        <v>47715</v>
      </c>
      <c r="J28" s="18"/>
    </row>
    <row r="29" spans="1:11" ht="12.75">
      <c r="A29" s="6" t="s">
        <v>29</v>
      </c>
      <c r="B29" s="11">
        <v>317</v>
      </c>
      <c r="C29" s="11">
        <v>196</v>
      </c>
      <c r="D29" s="11">
        <v>25</v>
      </c>
      <c r="E29" s="11">
        <v>23</v>
      </c>
      <c r="F29" s="15"/>
      <c r="G29" s="23">
        <v>13</v>
      </c>
      <c r="H29" s="10">
        <f t="shared" si="7"/>
        <v>342</v>
      </c>
      <c r="I29" s="10">
        <f t="shared" si="8"/>
        <v>232</v>
      </c>
      <c r="K29" s="19"/>
    </row>
    <row r="30" spans="1:11" ht="12.75">
      <c r="A30" s="6" t="s">
        <v>30</v>
      </c>
      <c r="B30" s="11">
        <v>25682</v>
      </c>
      <c r="C30" s="11">
        <v>93463</v>
      </c>
      <c r="D30" s="11">
        <v>1165</v>
      </c>
      <c r="E30" s="11">
        <v>162</v>
      </c>
      <c r="F30" s="23">
        <v>1406</v>
      </c>
      <c r="G30" s="11">
        <v>4074</v>
      </c>
      <c r="H30" s="10">
        <f t="shared" si="7"/>
        <v>28253</v>
      </c>
      <c r="I30" s="10">
        <f t="shared" si="8"/>
        <v>97699</v>
      </c>
      <c r="K30" s="19"/>
    </row>
    <row r="31" spans="1:10" ht="12.75">
      <c r="A31" s="6" t="s">
        <v>31</v>
      </c>
      <c r="B31" s="11">
        <v>153</v>
      </c>
      <c r="C31" s="11">
        <v>397</v>
      </c>
      <c r="D31" s="15"/>
      <c r="E31" s="15"/>
      <c r="F31" s="15"/>
      <c r="G31" s="15"/>
      <c r="H31" s="10">
        <f t="shared" si="7"/>
        <v>153</v>
      </c>
      <c r="I31" s="10">
        <f t="shared" si="8"/>
        <v>397</v>
      </c>
      <c r="J31" s="19"/>
    </row>
    <row r="32" spans="1:10" s="2" customFormat="1" ht="12.75">
      <c r="A32" s="4" t="s">
        <v>32</v>
      </c>
      <c r="B32" s="10">
        <f aca="true" t="shared" si="10" ref="B32:G32">+B29+B30+B31</f>
        <v>26152</v>
      </c>
      <c r="C32" s="10">
        <f t="shared" si="10"/>
        <v>94056</v>
      </c>
      <c r="D32" s="10">
        <f t="shared" si="10"/>
        <v>1190</v>
      </c>
      <c r="E32" s="10">
        <f t="shared" si="10"/>
        <v>185</v>
      </c>
      <c r="F32" s="10">
        <f t="shared" si="10"/>
        <v>1406</v>
      </c>
      <c r="G32" s="10">
        <f t="shared" si="10"/>
        <v>4087</v>
      </c>
      <c r="H32" s="10">
        <f t="shared" si="7"/>
        <v>28748</v>
      </c>
      <c r="I32" s="10">
        <f t="shared" si="8"/>
        <v>98328</v>
      </c>
      <c r="J32" s="18"/>
    </row>
    <row r="33" spans="1:10" ht="12.75">
      <c r="A33" s="6" t="s">
        <v>33</v>
      </c>
      <c r="B33" s="11">
        <v>20741</v>
      </c>
      <c r="C33" s="11">
        <v>20563</v>
      </c>
      <c r="D33" s="11"/>
      <c r="E33" s="15"/>
      <c r="F33" s="15"/>
      <c r="G33" s="15"/>
      <c r="H33" s="10">
        <f t="shared" si="7"/>
        <v>20741</v>
      </c>
      <c r="I33" s="10">
        <f t="shared" si="8"/>
        <v>20563</v>
      </c>
      <c r="J33" s="19"/>
    </row>
    <row r="34" spans="1:11" ht="12.75">
      <c r="A34" s="6" t="s">
        <v>34</v>
      </c>
      <c r="B34" s="11">
        <v>2202</v>
      </c>
      <c r="C34" s="11">
        <v>1994</v>
      </c>
      <c r="D34" s="11">
        <v>78</v>
      </c>
      <c r="E34" s="11">
        <v>85</v>
      </c>
      <c r="F34" s="11"/>
      <c r="G34" s="15"/>
      <c r="H34" s="10">
        <f t="shared" si="7"/>
        <v>2280</v>
      </c>
      <c r="I34" s="10">
        <f t="shared" si="8"/>
        <v>2079</v>
      </c>
      <c r="J34" s="19"/>
      <c r="K34" s="19"/>
    </row>
    <row r="35" spans="1:11" ht="12.75">
      <c r="A35" s="6" t="s">
        <v>35</v>
      </c>
      <c r="B35" s="15"/>
      <c r="C35" s="15"/>
      <c r="D35" s="15"/>
      <c r="E35" s="15"/>
      <c r="F35" s="15"/>
      <c r="G35" s="15"/>
      <c r="H35" s="10">
        <f t="shared" si="7"/>
        <v>0</v>
      </c>
      <c r="I35" s="10">
        <f t="shared" si="8"/>
        <v>0</v>
      </c>
      <c r="K35" s="19"/>
    </row>
    <row r="36" spans="1:9" s="2" customFormat="1" ht="12.75">
      <c r="A36" s="4" t="s">
        <v>36</v>
      </c>
      <c r="B36" s="10">
        <f aca="true" t="shared" si="11" ref="B36:G36">+B33+B34+B35</f>
        <v>22943</v>
      </c>
      <c r="C36" s="10">
        <f t="shared" si="11"/>
        <v>22557</v>
      </c>
      <c r="D36" s="10">
        <f t="shared" si="11"/>
        <v>78</v>
      </c>
      <c r="E36" s="10">
        <f t="shared" si="11"/>
        <v>85</v>
      </c>
      <c r="F36" s="10">
        <f t="shared" si="11"/>
        <v>0</v>
      </c>
      <c r="G36" s="10">
        <f t="shared" si="11"/>
        <v>0</v>
      </c>
      <c r="H36" s="10">
        <f t="shared" si="7"/>
        <v>23021</v>
      </c>
      <c r="I36" s="10">
        <f t="shared" si="8"/>
        <v>22642</v>
      </c>
    </row>
    <row r="37" spans="1:9" ht="12.75">
      <c r="A37" s="5"/>
      <c r="B37" s="11"/>
      <c r="C37" s="11"/>
      <c r="D37" s="11"/>
      <c r="E37" s="11"/>
      <c r="F37" s="11"/>
      <c r="G37" s="11"/>
      <c r="H37" s="10"/>
      <c r="I37" s="11"/>
    </row>
    <row r="38" spans="1:9" s="2" customFormat="1" ht="13.5" thickBot="1">
      <c r="A38" s="8" t="s">
        <v>37</v>
      </c>
      <c r="B38" s="12">
        <f>+B23+B28+B32+B36</f>
        <v>88565</v>
      </c>
      <c r="C38" s="12">
        <f aca="true" t="shared" si="12" ref="C38:I38">+C23+C28+C32+C36</f>
        <v>164371</v>
      </c>
      <c r="D38" s="12">
        <f t="shared" si="12"/>
        <v>1268</v>
      </c>
      <c r="E38" s="12">
        <f t="shared" si="12"/>
        <v>270</v>
      </c>
      <c r="F38" s="12">
        <f t="shared" si="12"/>
        <v>1406</v>
      </c>
      <c r="G38" s="12">
        <f t="shared" si="12"/>
        <v>4367</v>
      </c>
      <c r="H38" s="12">
        <f>+H23+H28+H32+H36</f>
        <v>91239</v>
      </c>
      <c r="I38" s="12">
        <f t="shared" si="12"/>
        <v>169008</v>
      </c>
    </row>
    <row r="39" spans="1:9" ht="13.5" thickTop="1">
      <c r="A39" s="7"/>
      <c r="B39" s="7"/>
      <c r="C39" s="7"/>
      <c r="D39" s="7"/>
      <c r="E39" s="7"/>
      <c r="F39" s="7"/>
      <c r="G39" s="7"/>
      <c r="H39" s="7"/>
      <c r="I39" s="7"/>
    </row>
    <row r="40" spans="1:9" s="2" customFormat="1" ht="12.75">
      <c r="A40" s="4" t="s">
        <v>38</v>
      </c>
      <c r="B40" s="10">
        <f>B38+B19</f>
        <v>1346640</v>
      </c>
      <c r="C40" s="10">
        <f aca="true" t="shared" si="13" ref="C40:I40">C38+C19</f>
        <v>1648821</v>
      </c>
      <c r="D40" s="10">
        <f t="shared" si="13"/>
        <v>45827</v>
      </c>
      <c r="E40" s="10">
        <f t="shared" si="13"/>
        <v>44099</v>
      </c>
      <c r="F40" s="10">
        <f t="shared" si="13"/>
        <v>1406</v>
      </c>
      <c r="G40" s="10">
        <f t="shared" si="13"/>
        <v>4649</v>
      </c>
      <c r="H40" s="10">
        <f>H38+H19</f>
        <v>1393873</v>
      </c>
      <c r="I40" s="10">
        <f t="shared" si="13"/>
        <v>1697569</v>
      </c>
    </row>
    <row r="44" spans="1:9" ht="12.75">
      <c r="A44" s="27">
        <v>1</v>
      </c>
      <c r="B44" s="27"/>
      <c r="C44" s="27"/>
      <c r="D44" s="27"/>
      <c r="E44" s="27"/>
      <c r="F44" s="27"/>
      <c r="G44" s="27"/>
      <c r="H44" s="27"/>
      <c r="I44" s="27"/>
    </row>
  </sheetData>
  <mergeCells count="9">
    <mergeCell ref="A44:I44"/>
    <mergeCell ref="H1:I1"/>
    <mergeCell ref="A5:A6"/>
    <mergeCell ref="A2:I2"/>
    <mergeCell ref="A3:I3"/>
    <mergeCell ref="B5:C5"/>
    <mergeCell ref="D5:E5"/>
    <mergeCell ref="F5:G5"/>
    <mergeCell ref="H5:I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5" r:id="rId1"/>
  <headerFooter alignWithMargins="0">
    <oddHeader>&amp;R
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3" sqref="A3:I3"/>
    </sheetView>
  </sheetViews>
  <sheetFormatPr defaultColWidth="9.140625" defaultRowHeight="12.75"/>
  <cols>
    <col min="1" max="1" width="29.7109375" style="0" customWidth="1"/>
    <col min="2" max="3" width="10.140625" style="0" customWidth="1"/>
    <col min="4" max="4" width="10.421875" style="0" customWidth="1"/>
    <col min="5" max="5" width="10.00390625" style="0" customWidth="1"/>
    <col min="6" max="6" width="11.28125" style="0" customWidth="1"/>
    <col min="7" max="8" width="10.57421875" style="0" customWidth="1"/>
    <col min="9" max="9" width="12.140625" style="0" customWidth="1"/>
  </cols>
  <sheetData>
    <row r="1" ht="12.75">
      <c r="I1" t="s">
        <v>66</v>
      </c>
    </row>
    <row r="2" spans="1:9" ht="15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27" t="s">
        <v>67</v>
      </c>
      <c r="B3" s="27"/>
      <c r="C3" s="27"/>
      <c r="D3" s="27"/>
      <c r="E3" s="27"/>
      <c r="F3" s="27"/>
      <c r="G3" s="27"/>
      <c r="H3" s="27"/>
      <c r="I3" s="27"/>
    </row>
    <row r="4" ht="12.75">
      <c r="I4" t="s">
        <v>1</v>
      </c>
    </row>
    <row r="5" spans="1:9" ht="26.25" customHeight="1">
      <c r="A5" s="29" t="s">
        <v>40</v>
      </c>
      <c r="B5" s="31" t="s">
        <v>3</v>
      </c>
      <c r="C5" s="31"/>
      <c r="D5" s="31" t="s">
        <v>6</v>
      </c>
      <c r="E5" s="31"/>
      <c r="F5" s="31" t="s">
        <v>7</v>
      </c>
      <c r="G5" s="31"/>
      <c r="H5" s="31" t="s">
        <v>65</v>
      </c>
      <c r="I5" s="31"/>
    </row>
    <row r="6" spans="1:9" ht="12.75">
      <c r="A6" s="29"/>
      <c r="B6" s="1" t="s">
        <v>4</v>
      </c>
      <c r="C6" s="1" t="s">
        <v>5</v>
      </c>
      <c r="D6" s="1" t="s">
        <v>4</v>
      </c>
      <c r="E6" s="1" t="s">
        <v>5</v>
      </c>
      <c r="F6" s="1" t="s">
        <v>4</v>
      </c>
      <c r="G6" s="1" t="s">
        <v>5</v>
      </c>
      <c r="H6" s="1" t="s">
        <v>4</v>
      </c>
      <c r="I6" s="1" t="s">
        <v>5</v>
      </c>
    </row>
    <row r="7" spans="1:9" ht="12.75">
      <c r="A7" s="5" t="s">
        <v>41</v>
      </c>
      <c r="B7" s="11">
        <v>92218</v>
      </c>
      <c r="C7" s="11">
        <v>92218</v>
      </c>
      <c r="D7" s="11">
        <v>9688</v>
      </c>
      <c r="E7" s="11">
        <v>9688</v>
      </c>
      <c r="F7" s="15"/>
      <c r="G7" s="15"/>
      <c r="H7" s="11">
        <f>+B7+D7+F7</f>
        <v>101906</v>
      </c>
      <c r="I7" s="11">
        <f>+C7+E7+G7</f>
        <v>101906</v>
      </c>
    </row>
    <row r="8" spans="1:9" ht="12.75">
      <c r="A8" s="5" t="s">
        <v>42</v>
      </c>
      <c r="B8" s="11">
        <v>845403</v>
      </c>
      <c r="C8" s="11">
        <v>1304942</v>
      </c>
      <c r="D8" s="11">
        <v>34871</v>
      </c>
      <c r="E8" s="11">
        <v>34141</v>
      </c>
      <c r="F8" s="23">
        <v>-8</v>
      </c>
      <c r="G8" s="24">
        <v>525</v>
      </c>
      <c r="H8" s="11">
        <f>+B8+D8+F8</f>
        <v>880266</v>
      </c>
      <c r="I8" s="11">
        <f>+C8+E8+G8</f>
        <v>1339608</v>
      </c>
    </row>
    <row r="9" spans="1:9" s="2" customFormat="1" ht="12.75">
      <c r="A9" s="4" t="s">
        <v>43</v>
      </c>
      <c r="B9" s="10">
        <f aca="true" t="shared" si="0" ref="B9:G9">B7+B8</f>
        <v>937621</v>
      </c>
      <c r="C9" s="10">
        <f>C7+C8</f>
        <v>1397160</v>
      </c>
      <c r="D9" s="10">
        <f t="shared" si="0"/>
        <v>44559</v>
      </c>
      <c r="E9" s="10">
        <f t="shared" si="0"/>
        <v>43829</v>
      </c>
      <c r="F9" s="10">
        <f t="shared" si="0"/>
        <v>-8</v>
      </c>
      <c r="G9" s="10">
        <f t="shared" si="0"/>
        <v>525</v>
      </c>
      <c r="H9" s="10">
        <f>D9+B9+F9</f>
        <v>982172</v>
      </c>
      <c r="I9" s="10">
        <f>E9+C9+G9</f>
        <v>1441514</v>
      </c>
    </row>
    <row r="10" spans="1:10" ht="12.75">
      <c r="A10" s="5" t="s">
        <v>44</v>
      </c>
      <c r="B10" s="24">
        <f aca="true" t="shared" si="1" ref="B10:G10">+B11+B12</f>
        <v>13617</v>
      </c>
      <c r="C10" s="24">
        <f t="shared" si="1"/>
        <v>65107</v>
      </c>
      <c r="D10" s="24">
        <f t="shared" si="1"/>
        <v>1268</v>
      </c>
      <c r="E10" s="24">
        <f t="shared" si="1"/>
        <v>263</v>
      </c>
      <c r="F10" s="24">
        <f t="shared" si="1"/>
        <v>1406</v>
      </c>
      <c r="G10" s="24">
        <f t="shared" si="1"/>
        <v>4087</v>
      </c>
      <c r="H10" s="11">
        <f aca="true" t="shared" si="2" ref="H10:I15">+B10+D10+F10</f>
        <v>16291</v>
      </c>
      <c r="I10" s="11">
        <f t="shared" si="2"/>
        <v>69457</v>
      </c>
      <c r="J10" s="19"/>
    </row>
    <row r="11" spans="1:10" ht="12.75">
      <c r="A11" s="5" t="s">
        <v>45</v>
      </c>
      <c r="B11" s="11">
        <v>26779</v>
      </c>
      <c r="C11" s="11">
        <v>65107</v>
      </c>
      <c r="D11" s="11">
        <v>1268</v>
      </c>
      <c r="E11" s="11">
        <v>263</v>
      </c>
      <c r="F11" s="23">
        <v>1406</v>
      </c>
      <c r="G11" s="11">
        <v>4087</v>
      </c>
      <c r="H11" s="11">
        <f t="shared" si="2"/>
        <v>29453</v>
      </c>
      <c r="I11" s="11">
        <f t="shared" si="2"/>
        <v>69457</v>
      </c>
      <c r="J11" s="19"/>
    </row>
    <row r="12" spans="1:9" ht="12.75">
      <c r="A12" s="5" t="s">
        <v>46</v>
      </c>
      <c r="B12" s="23">
        <v>-13162</v>
      </c>
      <c r="C12" s="24"/>
      <c r="D12" s="15"/>
      <c r="E12" s="15"/>
      <c r="F12" s="23"/>
      <c r="G12" s="15"/>
      <c r="H12" s="11">
        <f t="shared" si="2"/>
        <v>-13162</v>
      </c>
      <c r="I12" s="11">
        <f t="shared" si="2"/>
        <v>0</v>
      </c>
    </row>
    <row r="13" spans="1:9" s="2" customFormat="1" ht="12.75">
      <c r="A13" s="4" t="s">
        <v>47</v>
      </c>
      <c r="B13" s="25">
        <f aca="true" t="shared" si="3" ref="B13:G13">+B10</f>
        <v>13617</v>
      </c>
      <c r="C13" s="25">
        <f t="shared" si="3"/>
        <v>65107</v>
      </c>
      <c r="D13" s="25">
        <f t="shared" si="3"/>
        <v>1268</v>
      </c>
      <c r="E13" s="25">
        <f t="shared" si="3"/>
        <v>263</v>
      </c>
      <c r="F13" s="25">
        <f t="shared" si="3"/>
        <v>1406</v>
      </c>
      <c r="G13" s="25">
        <f t="shared" si="3"/>
        <v>4087</v>
      </c>
      <c r="H13" s="10">
        <f t="shared" si="2"/>
        <v>16291</v>
      </c>
      <c r="I13" s="10">
        <f t="shared" si="2"/>
        <v>69457</v>
      </c>
    </row>
    <row r="14" spans="1:9" s="2" customFormat="1" ht="13.5" thickBot="1">
      <c r="A14" s="8" t="s">
        <v>48</v>
      </c>
      <c r="B14" s="26">
        <f aca="true" t="shared" si="4" ref="B14:G14">+B13</f>
        <v>13617</v>
      </c>
      <c r="C14" s="26">
        <f t="shared" si="4"/>
        <v>65107</v>
      </c>
      <c r="D14" s="26">
        <f t="shared" si="4"/>
        <v>1268</v>
      </c>
      <c r="E14" s="26">
        <f t="shared" si="4"/>
        <v>263</v>
      </c>
      <c r="F14" s="26">
        <f t="shared" si="4"/>
        <v>1406</v>
      </c>
      <c r="G14" s="26">
        <f t="shared" si="4"/>
        <v>4087</v>
      </c>
      <c r="H14" s="12">
        <f t="shared" si="2"/>
        <v>16291</v>
      </c>
      <c r="I14" s="12">
        <f t="shared" si="2"/>
        <v>69457</v>
      </c>
    </row>
    <row r="15" spans="1:9" ht="13.5" thickTop="1">
      <c r="A15" s="7" t="s">
        <v>49</v>
      </c>
      <c r="B15" s="21">
        <v>69986</v>
      </c>
      <c r="C15" s="21">
        <v>68965</v>
      </c>
      <c r="D15" s="22"/>
      <c r="E15" s="22"/>
      <c r="F15" s="22"/>
      <c r="G15" s="21"/>
      <c r="H15" s="21">
        <f t="shared" si="2"/>
        <v>69986</v>
      </c>
      <c r="I15" s="21">
        <f t="shared" si="2"/>
        <v>68965</v>
      </c>
    </row>
    <row r="16" spans="1:9" ht="12.75">
      <c r="A16" s="5" t="s">
        <v>50</v>
      </c>
      <c r="B16" s="11"/>
      <c r="C16" s="15"/>
      <c r="D16" s="15"/>
      <c r="E16" s="15"/>
      <c r="F16" s="15"/>
      <c r="G16" s="11"/>
      <c r="H16" s="11">
        <f aca="true" t="shared" si="5" ref="H16:I18">D16+B16+F16</f>
        <v>0</v>
      </c>
      <c r="I16" s="11">
        <f t="shared" si="5"/>
        <v>0</v>
      </c>
    </row>
    <row r="17" spans="1:10" s="2" customFormat="1" ht="12.75">
      <c r="A17" s="4" t="s">
        <v>51</v>
      </c>
      <c r="B17" s="10">
        <f aca="true" t="shared" si="6" ref="B17:G17">B15+B16</f>
        <v>69986</v>
      </c>
      <c r="C17" s="10">
        <f t="shared" si="6"/>
        <v>68965</v>
      </c>
      <c r="D17" s="10">
        <f t="shared" si="6"/>
        <v>0</v>
      </c>
      <c r="E17" s="10">
        <f t="shared" si="6"/>
        <v>0</v>
      </c>
      <c r="F17" s="10">
        <f t="shared" si="6"/>
        <v>0</v>
      </c>
      <c r="G17" s="10">
        <f t="shared" si="6"/>
        <v>0</v>
      </c>
      <c r="H17" s="10">
        <f t="shared" si="5"/>
        <v>69986</v>
      </c>
      <c r="I17" s="10">
        <f t="shared" si="5"/>
        <v>68965</v>
      </c>
      <c r="J17" s="18"/>
    </row>
    <row r="18" spans="1:10" ht="12.75">
      <c r="A18" s="5" t="s">
        <v>52</v>
      </c>
      <c r="B18" s="11">
        <v>30000</v>
      </c>
      <c r="C18" s="11">
        <v>19470</v>
      </c>
      <c r="D18" s="11"/>
      <c r="E18" s="11"/>
      <c r="F18" s="11"/>
      <c r="G18" s="11"/>
      <c r="H18" s="11">
        <f t="shared" si="5"/>
        <v>30000</v>
      </c>
      <c r="I18" s="11">
        <f t="shared" si="5"/>
        <v>19470</v>
      </c>
      <c r="J18" s="19"/>
    </row>
    <row r="19" spans="1:9" ht="12.75">
      <c r="A19" s="5" t="s">
        <v>53</v>
      </c>
      <c r="B19" s="11">
        <f aca="true" t="shared" si="7" ref="B19:G19">+B20+B21</f>
        <v>224249</v>
      </c>
      <c r="C19" s="11">
        <f t="shared" si="7"/>
        <v>13108</v>
      </c>
      <c r="D19" s="11">
        <f t="shared" si="7"/>
        <v>0</v>
      </c>
      <c r="E19" s="11">
        <f t="shared" si="7"/>
        <v>0</v>
      </c>
      <c r="F19" s="11">
        <f t="shared" si="7"/>
        <v>8</v>
      </c>
      <c r="G19" s="11">
        <f t="shared" si="7"/>
        <v>37</v>
      </c>
      <c r="H19" s="11">
        <f aca="true" t="shared" si="8" ref="H19:I24">D19+B19+F19</f>
        <v>224257</v>
      </c>
      <c r="I19" s="11">
        <f>E19+C19+G19</f>
        <v>13145</v>
      </c>
    </row>
    <row r="20" spans="1:10" ht="12.75">
      <c r="A20" s="5" t="s">
        <v>54</v>
      </c>
      <c r="B20" s="11">
        <v>179</v>
      </c>
      <c r="C20" s="11">
        <v>2874</v>
      </c>
      <c r="D20" s="11"/>
      <c r="E20" s="11"/>
      <c r="F20" s="11">
        <v>8</v>
      </c>
      <c r="G20" s="11">
        <v>37</v>
      </c>
      <c r="H20" s="11">
        <f t="shared" si="8"/>
        <v>187</v>
      </c>
      <c r="I20" s="11">
        <f>E20+C20+G20</f>
        <v>2911</v>
      </c>
      <c r="J20" s="19"/>
    </row>
    <row r="21" spans="1:10" ht="12.75">
      <c r="A21" s="5" t="s">
        <v>55</v>
      </c>
      <c r="B21" s="11">
        <v>224070</v>
      </c>
      <c r="C21" s="11">
        <v>10234</v>
      </c>
      <c r="D21" s="11"/>
      <c r="E21" s="11"/>
      <c r="F21" s="11"/>
      <c r="G21" s="11"/>
      <c r="H21" s="11">
        <f t="shared" si="8"/>
        <v>224070</v>
      </c>
      <c r="I21" s="11">
        <f>E21+C21+G21</f>
        <v>10234</v>
      </c>
      <c r="J21" s="19"/>
    </row>
    <row r="22" spans="1:10" ht="12.75">
      <c r="A22" s="5" t="s">
        <v>57</v>
      </c>
      <c r="B22" s="11">
        <v>35689</v>
      </c>
      <c r="C22" s="11">
        <v>33505</v>
      </c>
      <c r="D22" s="11"/>
      <c r="E22" s="11"/>
      <c r="F22" s="11"/>
      <c r="G22" s="11"/>
      <c r="H22" s="11">
        <f t="shared" si="8"/>
        <v>35689</v>
      </c>
      <c r="I22" s="11">
        <f>E22+C22+G22</f>
        <v>33505</v>
      </c>
      <c r="J22" s="19"/>
    </row>
    <row r="23" spans="1:9" s="2" customFormat="1" ht="12.75">
      <c r="A23" s="4" t="s">
        <v>56</v>
      </c>
      <c r="B23" s="10">
        <f aca="true" t="shared" si="9" ref="B23:G23">+B18+B19+B22</f>
        <v>289938</v>
      </c>
      <c r="C23" s="10">
        <f t="shared" si="9"/>
        <v>66083</v>
      </c>
      <c r="D23" s="10">
        <f t="shared" si="9"/>
        <v>0</v>
      </c>
      <c r="E23" s="10">
        <f t="shared" si="9"/>
        <v>0</v>
      </c>
      <c r="F23" s="10">
        <f t="shared" si="9"/>
        <v>8</v>
      </c>
      <c r="G23" s="10">
        <f t="shared" si="9"/>
        <v>37</v>
      </c>
      <c r="H23" s="10">
        <f>D23+B23+F23</f>
        <v>289946</v>
      </c>
      <c r="I23" s="10">
        <f>E23+C23+G23</f>
        <v>66120</v>
      </c>
    </row>
    <row r="24" spans="1:10" ht="12.75">
      <c r="A24" s="5" t="s">
        <v>58</v>
      </c>
      <c r="B24" s="11">
        <v>35325</v>
      </c>
      <c r="C24" s="11">
        <v>51109</v>
      </c>
      <c r="D24" s="15"/>
      <c r="E24" s="23">
        <v>7</v>
      </c>
      <c r="F24" s="15"/>
      <c r="G24" s="15"/>
      <c r="H24" s="11">
        <f t="shared" si="8"/>
        <v>35325</v>
      </c>
      <c r="I24" s="11">
        <f t="shared" si="8"/>
        <v>51116</v>
      </c>
      <c r="J24" s="19"/>
    </row>
    <row r="25" spans="1:10" ht="12.75">
      <c r="A25" s="5" t="s">
        <v>59</v>
      </c>
      <c r="B25" s="11"/>
      <c r="C25" s="11"/>
      <c r="D25" s="15"/>
      <c r="E25" s="15"/>
      <c r="F25" s="15"/>
      <c r="G25" s="15"/>
      <c r="H25" s="11">
        <f aca="true" t="shared" si="10" ref="H25:I29">D25+B25+F25</f>
        <v>0</v>
      </c>
      <c r="I25" s="11">
        <f t="shared" si="10"/>
        <v>0</v>
      </c>
      <c r="J25" s="19"/>
    </row>
    <row r="26" spans="1:11" ht="12.75">
      <c r="A26" s="5" t="s">
        <v>60</v>
      </c>
      <c r="B26" s="15"/>
      <c r="C26" s="15"/>
      <c r="D26" s="11"/>
      <c r="E26" s="15"/>
      <c r="F26" s="15"/>
      <c r="G26" s="15"/>
      <c r="H26" s="11">
        <f t="shared" si="10"/>
        <v>0</v>
      </c>
      <c r="I26" s="11">
        <f t="shared" si="10"/>
        <v>0</v>
      </c>
      <c r="J26" s="19"/>
      <c r="K26" s="19"/>
    </row>
    <row r="27" spans="1:10" ht="12.75">
      <c r="A27" s="5" t="s">
        <v>61</v>
      </c>
      <c r="B27" s="11">
        <v>153</v>
      </c>
      <c r="C27" s="11">
        <v>397</v>
      </c>
      <c r="D27" s="15"/>
      <c r="E27" s="15"/>
      <c r="F27" s="15"/>
      <c r="G27" s="15"/>
      <c r="H27" s="11">
        <f t="shared" si="10"/>
        <v>153</v>
      </c>
      <c r="I27" s="11">
        <f t="shared" si="10"/>
        <v>397</v>
      </c>
      <c r="J27" s="19"/>
    </row>
    <row r="28" spans="1:9" s="2" customFormat="1" ht="12.75">
      <c r="A28" s="4" t="s">
        <v>62</v>
      </c>
      <c r="B28" s="10">
        <f aca="true" t="shared" si="11" ref="B28:G28">B24+B25+B26+B27</f>
        <v>35478</v>
      </c>
      <c r="C28" s="10">
        <f t="shared" si="11"/>
        <v>51506</v>
      </c>
      <c r="D28" s="10">
        <f t="shared" si="11"/>
        <v>0</v>
      </c>
      <c r="E28" s="10">
        <f t="shared" si="11"/>
        <v>7</v>
      </c>
      <c r="F28" s="10">
        <f t="shared" si="11"/>
        <v>0</v>
      </c>
      <c r="G28" s="10">
        <f t="shared" si="11"/>
        <v>0</v>
      </c>
      <c r="H28" s="10">
        <f t="shared" si="10"/>
        <v>35478</v>
      </c>
      <c r="I28" s="10">
        <f t="shared" si="10"/>
        <v>51513</v>
      </c>
    </row>
    <row r="29" spans="1:9" s="2" customFormat="1" ht="13.5" thickBot="1">
      <c r="A29" s="8" t="s">
        <v>63</v>
      </c>
      <c r="B29" s="12">
        <f>B17+B23+B28</f>
        <v>395402</v>
      </c>
      <c r="C29" s="12">
        <f>C17+C23+C28</f>
        <v>186554</v>
      </c>
      <c r="D29" s="12">
        <f>D17+D23+D28</f>
        <v>0</v>
      </c>
      <c r="E29" s="12">
        <f>E17+E23+E28</f>
        <v>7</v>
      </c>
      <c r="F29" s="12">
        <f>F17+F23+F28</f>
        <v>8</v>
      </c>
      <c r="G29" s="12">
        <f>G17+G23+G28</f>
        <v>37</v>
      </c>
      <c r="H29" s="12">
        <f t="shared" si="10"/>
        <v>395410</v>
      </c>
      <c r="I29" s="12">
        <f t="shared" si="10"/>
        <v>186598</v>
      </c>
    </row>
    <row r="30" spans="1:9" ht="13.5" thickTop="1">
      <c r="A30" s="7"/>
      <c r="B30" s="21"/>
      <c r="C30" s="21"/>
      <c r="D30" s="21"/>
      <c r="E30" s="21"/>
      <c r="F30" s="21"/>
      <c r="G30" s="21"/>
      <c r="H30" s="21"/>
      <c r="I30" s="21"/>
    </row>
    <row r="31" spans="1:9" s="2" customFormat="1" ht="12.75">
      <c r="A31" s="4" t="s">
        <v>64</v>
      </c>
      <c r="B31" s="10">
        <f>B29+B14+B9</f>
        <v>1346640</v>
      </c>
      <c r="C31" s="10">
        <f>C29+C14+C9</f>
        <v>1648821</v>
      </c>
      <c r="D31" s="10">
        <f>D29+D14+D9</f>
        <v>45827</v>
      </c>
      <c r="E31" s="10">
        <f>E29+E14+E9</f>
        <v>44099</v>
      </c>
      <c r="F31" s="10">
        <f>F29+F14+F9</f>
        <v>1406</v>
      </c>
      <c r="G31" s="10">
        <f>G29+G14+G9</f>
        <v>4649</v>
      </c>
      <c r="H31" s="10">
        <f>D31+B31+F31</f>
        <v>1393873</v>
      </c>
      <c r="I31" s="10">
        <f>E31+C31+G31</f>
        <v>1697569</v>
      </c>
    </row>
    <row r="35" spans="1:9" ht="12.75">
      <c r="A35" s="27">
        <v>2</v>
      </c>
      <c r="B35" s="27"/>
      <c r="C35" s="27"/>
      <c r="D35" s="27"/>
      <c r="E35" s="27"/>
      <c r="F35" s="27"/>
      <c r="G35" s="27"/>
      <c r="H35" s="27"/>
      <c r="I35" s="27"/>
    </row>
  </sheetData>
  <mergeCells count="8">
    <mergeCell ref="A35:I35"/>
    <mergeCell ref="A2:I2"/>
    <mergeCell ref="A3:I3"/>
    <mergeCell ref="A5:A6"/>
    <mergeCell ref="B5:C5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Városi Önkormányzat PH Tótkomlós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Karászi Mariann</dc:creator>
  <cp:keywords/>
  <dc:description/>
  <cp:lastModifiedBy>Karászi Mariann</cp:lastModifiedBy>
  <cp:lastPrinted>2008-03-20T10:02:54Z</cp:lastPrinted>
  <dcterms:created xsi:type="dcterms:W3CDTF">2006-03-09T07:41:44Z</dcterms:created>
  <dcterms:modified xsi:type="dcterms:W3CDTF">2008-03-20T10:03:15Z</dcterms:modified>
  <cp:category/>
  <cp:version/>
  <cp:contentType/>
  <cp:contentStatus/>
</cp:coreProperties>
</file>