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3"/>
  </bookViews>
  <sheets>
    <sheet name="1. old" sheetId="1" r:id="rId1"/>
    <sheet name="2. old" sheetId="2" r:id="rId2"/>
    <sheet name="3. old" sheetId="3" r:id="rId3"/>
    <sheet name="4. old" sheetId="4" r:id="rId4"/>
  </sheets>
  <definedNames>
    <definedName name="_xlnm.Print_Area" localSheetId="0">'1. old'!$A$1:$I$32</definedName>
    <definedName name="_xlnm.Print_Area" localSheetId="2">'3. old'!$A$1:$I$36</definedName>
  </definedNames>
  <calcPr fullCalcOnLoad="1"/>
</workbook>
</file>

<file path=xl/sharedStrings.xml><?xml version="1.0" encoding="utf-8"?>
<sst xmlns="http://schemas.openxmlformats.org/spreadsheetml/2006/main" count="158" uniqueCount="100">
  <si>
    <t>ezer Ft-ban</t>
  </si>
  <si>
    <t>Személyi</t>
  </si>
  <si>
    <t>Munkaadót</t>
  </si>
  <si>
    <t>Dologi és e. f.</t>
  </si>
  <si>
    <t>Beruházások,</t>
  </si>
  <si>
    <t>Peszköz átad.</t>
  </si>
  <si>
    <t>Összesen</t>
  </si>
  <si>
    <t>SZAKFELADATOK</t>
  </si>
  <si>
    <t>juttatások</t>
  </si>
  <si>
    <t xml:space="preserve"> terhelő jár.</t>
  </si>
  <si>
    <t xml:space="preserve"> kiadások</t>
  </si>
  <si>
    <t>felújítások</t>
  </si>
  <si>
    <t xml:space="preserve"> </t>
  </si>
  <si>
    <t>I. ÖNKORMÁNYZAT HIVATALA</t>
  </si>
  <si>
    <t xml:space="preserve">        Képviselői juttatás</t>
  </si>
  <si>
    <t xml:space="preserve">        Önkormányzati igazgatás Összesen</t>
  </si>
  <si>
    <t xml:space="preserve">        Kisegítő mg-i szolgáltatás (park)</t>
  </si>
  <si>
    <t xml:space="preserve">        Ingatlangazdálkodás</t>
  </si>
  <si>
    <t xml:space="preserve">        Települési vízellátás</t>
  </si>
  <si>
    <t xml:space="preserve">        Közvilágítási feladatok</t>
  </si>
  <si>
    <r>
      <t xml:space="preserve"> </t>
    </r>
    <r>
      <rPr>
        <sz val="12"/>
        <rFont val="Times New Roman"/>
        <family val="1"/>
      </rPr>
      <t>ezer Ft-ban</t>
    </r>
  </si>
  <si>
    <t>kiadások</t>
  </si>
  <si>
    <t xml:space="preserve">        Háziorvosi szolgálat</t>
  </si>
  <si>
    <t xml:space="preserve">        Családi ünnepek szervezése</t>
  </si>
  <si>
    <t>III. SZLOVÁK ÖNKORMÁNYZAT</t>
  </si>
  <si>
    <t xml:space="preserve">        Igazgatási tevékenység</t>
  </si>
  <si>
    <t xml:space="preserve">        Szlovák Önkormányzat Összesen</t>
  </si>
  <si>
    <t xml:space="preserve">Személyi </t>
  </si>
  <si>
    <t xml:space="preserve">        Átm. elh. bizt. ell. (Idősek Háza)</t>
  </si>
  <si>
    <t xml:space="preserve">        Házi segítségnyújtás</t>
  </si>
  <si>
    <t xml:space="preserve">        Családsegítő Szolgálat</t>
  </si>
  <si>
    <t xml:space="preserve">        Nappali szoc. ell. (Idősek Klubja)</t>
  </si>
  <si>
    <t xml:space="preserve">        Szociális étkeztetés</t>
  </si>
  <si>
    <t xml:space="preserve">       Művelődési Központ tevékenysége</t>
  </si>
  <si>
    <t xml:space="preserve">       Könyvtári tevékenység</t>
  </si>
  <si>
    <t xml:space="preserve">       Művelődési Központ Összesen</t>
  </si>
  <si>
    <t xml:space="preserve">        Napközi</t>
  </si>
  <si>
    <t xml:space="preserve">        Intézményi étkeztetés</t>
  </si>
  <si>
    <t xml:space="preserve">        Kollégiumi étkeztetés</t>
  </si>
  <si>
    <t>ÖSSZESEN</t>
  </si>
  <si>
    <t xml:space="preserve">        Városi kulturális és sporttevékenység</t>
  </si>
  <si>
    <t xml:space="preserve">        Eseti pénzbeli szociális ellátás</t>
  </si>
  <si>
    <t xml:space="preserve">        Eseti pénzbeli gyermekvédelmi ellátás</t>
  </si>
  <si>
    <t xml:space="preserve">   Szlovák Iskola</t>
  </si>
  <si>
    <t xml:space="preserve">    Óvoda</t>
  </si>
  <si>
    <t xml:space="preserve">    Óvoda összesen</t>
  </si>
  <si>
    <t xml:space="preserve">        Szlovák Iskola összesen</t>
  </si>
  <si>
    <t xml:space="preserve">  Szlovák Két Tan. Nyelvű Ált. Isk. és Óvoda összesen</t>
  </si>
  <si>
    <t>5. melléklet</t>
  </si>
  <si>
    <t xml:space="preserve">    ÁLTALÁNOS ISKOLA ÉS ÓVODA</t>
  </si>
  <si>
    <t>5.melléklet</t>
  </si>
  <si>
    <t>egyéb kiadás</t>
  </si>
  <si>
    <t xml:space="preserve">        Labor</t>
  </si>
  <si>
    <t xml:space="preserve">        Tanyagondnoki szolgálat </t>
  </si>
  <si>
    <t xml:space="preserve">        Bölcsőde</t>
  </si>
  <si>
    <t>VI. SZLOVÁK KÉT TANÍTÁSI NYELVŰ</t>
  </si>
  <si>
    <t xml:space="preserve">        Önkormányzati szakfeladatok Összesen</t>
  </si>
  <si>
    <t xml:space="preserve">        Védőnői szolgálat</t>
  </si>
  <si>
    <t xml:space="preserve">       Alapfokú művészetoktatási intézmény Összesen</t>
  </si>
  <si>
    <t xml:space="preserve">        Jankó János Általános Iskola és Gimnázium Összesen:</t>
  </si>
  <si>
    <t>Kiadások részletezése intézményenként, címenként, szakfeladatonként</t>
  </si>
  <si>
    <t>II. ÖNKORMÁNYZATI SZAKFELADATOK</t>
  </si>
  <si>
    <t>IV. CIGÁNY KISEBBSÉGI ÖNKORMÁNYZAT</t>
  </si>
  <si>
    <t xml:space="preserve">      Cigány Kisebbségi Önkormányzat Összesen</t>
  </si>
  <si>
    <t xml:space="preserve">        Közutak, hidak üzemeltetése, fenntartása</t>
  </si>
  <si>
    <t xml:space="preserve">       Szociális Szolgáltató Központ Összesen</t>
  </si>
  <si>
    <t>V. SZOCIÁLIS SZOLGÁLTATÓ KÖZPONT</t>
  </si>
  <si>
    <t xml:space="preserve">        Alapfokú művészet-oktatás </t>
  </si>
  <si>
    <r>
      <t xml:space="preserve">        Iskolai oktatás</t>
    </r>
    <r>
      <rPr>
        <sz val="11"/>
        <color indexed="10"/>
        <rFont val="Times New Roman"/>
        <family val="1"/>
      </rPr>
      <t xml:space="preserve"> </t>
    </r>
  </si>
  <si>
    <r>
      <t xml:space="preserve">        Sajátos nevelési igényű iskolai oktatás</t>
    </r>
    <r>
      <rPr>
        <sz val="11"/>
        <color indexed="10"/>
        <rFont val="Times New Roman"/>
        <family val="1"/>
      </rPr>
      <t xml:space="preserve"> </t>
    </r>
  </si>
  <si>
    <t xml:space="preserve">        Óvodai nevelés </t>
  </si>
  <si>
    <t xml:space="preserve">        Sajátos nevelési igényű óvodai nevelés </t>
  </si>
  <si>
    <t xml:space="preserve">        Sajátos nevelési igényű általános iskolai oktatás </t>
  </si>
  <si>
    <t xml:space="preserve">        Iskolai napközi</t>
  </si>
  <si>
    <r>
      <t xml:space="preserve">        Nappali rendszerű gimnáziumi oktatás </t>
    </r>
  </si>
  <si>
    <t xml:space="preserve">        Gimnáziumi felnőtt oktatás</t>
  </si>
  <si>
    <t xml:space="preserve">        Diákotthon, kollégiumi szálláshely nyújtás</t>
  </si>
  <si>
    <t xml:space="preserve">        Önkormányzati igazgatás,gépkocsi üzemeltetés</t>
  </si>
  <si>
    <t xml:space="preserve">        Közutak, hidak létesítése, felújítása</t>
  </si>
  <si>
    <t xml:space="preserve">        Egyéb szociális és gyermekjóléti szolgáltatás</t>
  </si>
  <si>
    <t xml:space="preserve">        Szociális foglalkoztatás</t>
  </si>
  <si>
    <t xml:space="preserve">        Csapadékvíz, szennyvíz elvezetés</t>
  </si>
  <si>
    <t xml:space="preserve">        Nappali általános iskolai oktatás </t>
  </si>
  <si>
    <t xml:space="preserve">        Iskola egészségügy</t>
  </si>
  <si>
    <t xml:space="preserve">        Sajátos nevelési igényű gimnáziumi oktatás</t>
  </si>
  <si>
    <t>2009. év</t>
  </si>
  <si>
    <t xml:space="preserve">    Műveldési Központ</t>
  </si>
  <si>
    <t xml:space="preserve">   Alapfokú Művészetoktatási Intézmény</t>
  </si>
  <si>
    <t xml:space="preserve">        Települési hulladékok kezelése, köztisztaság</t>
  </si>
  <si>
    <t>VII. J. G. TAJOVSKY ÁMK</t>
  </si>
  <si>
    <t>J. G. Tajovsky ÁMK Összesen</t>
  </si>
  <si>
    <t xml:space="preserve">        Diáksport</t>
  </si>
  <si>
    <t xml:space="preserve">        Múzeum</t>
  </si>
  <si>
    <t>Létszám</t>
  </si>
  <si>
    <t>2008. tény</t>
  </si>
  <si>
    <t>2009. terv</t>
  </si>
  <si>
    <t xml:space="preserve">        Rendszeres pénzbeli szociális ellátás</t>
  </si>
  <si>
    <t>VIII. JANKÓ JÁNOS ÁLTALÁNOS ISKOLA ÉS GIMNÁZIUM</t>
  </si>
  <si>
    <t>X. TARTALÉKOK</t>
  </si>
  <si>
    <t>IX.  Tótkomlós és térsége állati hulladék-kezelési Önk. Társ.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</si>
</sst>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7"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2" fillId="0" borderId="17" xfId="0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48.00390625" style="0" customWidth="1"/>
    <col min="2" max="2" width="12.421875" style="0" customWidth="1"/>
    <col min="3" max="3" width="10.28125" style="0" customWidth="1"/>
    <col min="4" max="4" width="9.7109375" style="0" customWidth="1"/>
    <col min="5" max="5" width="10.7109375" style="0" customWidth="1"/>
    <col min="6" max="7" width="13.140625" style="0" customWidth="1"/>
    <col min="8" max="8" width="12.57421875" style="0" bestFit="1" customWidth="1"/>
    <col min="9" max="9" width="10.8515625" style="0" customWidth="1"/>
  </cols>
  <sheetData>
    <row r="1" ht="15.75">
      <c r="I1" s="3" t="s">
        <v>48</v>
      </c>
    </row>
    <row r="2" spans="1:9" ht="16.5">
      <c r="A2" s="46" t="s">
        <v>60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46" t="s">
        <v>85</v>
      </c>
      <c r="B3" s="46"/>
      <c r="C3" s="46"/>
      <c r="D3" s="46"/>
      <c r="E3" s="46"/>
      <c r="F3" s="46"/>
      <c r="G3" s="46"/>
      <c r="H3" s="46"/>
      <c r="I3" s="46"/>
    </row>
    <row r="4" spans="1:3" ht="14.25">
      <c r="A4" s="4"/>
      <c r="B4" s="4"/>
      <c r="C4" s="4"/>
    </row>
    <row r="5" ht="15.75">
      <c r="I5" s="3" t="s">
        <v>0</v>
      </c>
    </row>
    <row r="6" spans="1:9" ht="15">
      <c r="A6" s="8"/>
      <c r="B6" s="50" t="s">
        <v>93</v>
      </c>
      <c r="C6" s="51"/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48" t="s">
        <v>6</v>
      </c>
    </row>
    <row r="7" spans="1:9" ht="15">
      <c r="A7" s="9" t="s">
        <v>7</v>
      </c>
      <c r="B7" s="9" t="s">
        <v>94</v>
      </c>
      <c r="C7" s="9" t="s">
        <v>95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51</v>
      </c>
      <c r="I7" s="49"/>
    </row>
    <row r="8" spans="1:9" ht="14.25">
      <c r="A8" s="6" t="s">
        <v>13</v>
      </c>
      <c r="B8" s="6"/>
      <c r="C8" s="6"/>
      <c r="D8" s="15"/>
      <c r="E8" s="15"/>
      <c r="F8" s="15"/>
      <c r="G8" s="15"/>
      <c r="H8" s="15"/>
      <c r="I8" s="18"/>
    </row>
    <row r="9" spans="1:9" ht="15.75" customHeight="1">
      <c r="A9" s="7" t="s">
        <v>77</v>
      </c>
      <c r="B9" s="7">
        <v>25.55</v>
      </c>
      <c r="C9" s="7">
        <v>27.5</v>
      </c>
      <c r="D9" s="16">
        <f>62218+1318</f>
        <v>63536</v>
      </c>
      <c r="E9" s="16">
        <f>18797+445</f>
        <v>19242</v>
      </c>
      <c r="F9" s="16">
        <v>45123</v>
      </c>
      <c r="G9" s="16">
        <f>136169+50536</f>
        <v>186705</v>
      </c>
      <c r="H9" s="16">
        <f>6611+10000+1500+200+50268+50+675</f>
        <v>69304</v>
      </c>
      <c r="I9" s="15">
        <f>D9+E9+F9+G9+H9</f>
        <v>383910</v>
      </c>
    </row>
    <row r="10" spans="1:9" ht="15">
      <c r="A10" s="7" t="s">
        <v>14</v>
      </c>
      <c r="B10" s="7">
        <v>1</v>
      </c>
      <c r="C10" s="7">
        <v>1</v>
      </c>
      <c r="D10" s="16">
        <v>16621</v>
      </c>
      <c r="E10" s="16">
        <v>3596</v>
      </c>
      <c r="F10" s="16">
        <v>297</v>
      </c>
      <c r="G10" s="17"/>
      <c r="H10" s="16">
        <v>4300</v>
      </c>
      <c r="I10" s="15">
        <f>D10+E10+F10+G10+H10</f>
        <v>24814</v>
      </c>
    </row>
    <row r="11" spans="1:9" ht="14.25">
      <c r="A11" s="6" t="s">
        <v>15</v>
      </c>
      <c r="B11" s="6">
        <v>26.55</v>
      </c>
      <c r="C11" s="6">
        <v>28.5</v>
      </c>
      <c r="D11" s="15">
        <f>D9+D10</f>
        <v>80157</v>
      </c>
      <c r="E11" s="15">
        <f>E9+E10</f>
        <v>22838</v>
      </c>
      <c r="F11" s="15">
        <f>F9+F10</f>
        <v>45420</v>
      </c>
      <c r="G11" s="15">
        <f>G9+G10</f>
        <v>186705</v>
      </c>
      <c r="H11" s="15">
        <f>H9+H10</f>
        <v>73604</v>
      </c>
      <c r="I11" s="15">
        <f>D11+E11+F11+G11+H11</f>
        <v>408724</v>
      </c>
    </row>
    <row r="12" spans="1:9" ht="14.25">
      <c r="A12" s="6" t="s">
        <v>61</v>
      </c>
      <c r="B12" s="6"/>
      <c r="C12" s="6"/>
      <c r="D12" s="15"/>
      <c r="E12" s="15"/>
      <c r="F12" s="15"/>
      <c r="G12" s="15"/>
      <c r="H12" s="15"/>
      <c r="I12" s="15"/>
    </row>
    <row r="13" spans="1:9" ht="15">
      <c r="A13" s="7" t="s">
        <v>16</v>
      </c>
      <c r="B13" s="7">
        <v>6.19</v>
      </c>
      <c r="C13" s="7">
        <v>30</v>
      </c>
      <c r="D13" s="16">
        <v>25920</v>
      </c>
      <c r="E13" s="16">
        <v>9231</v>
      </c>
      <c r="F13" s="16">
        <v>234</v>
      </c>
      <c r="G13" s="17"/>
      <c r="H13" s="41"/>
      <c r="I13" s="42">
        <f aca="true" t="shared" si="0" ref="I13:I20">D13+E13+F13+G13+H13</f>
        <v>35385</v>
      </c>
    </row>
    <row r="14" spans="1:9" ht="15">
      <c r="A14" s="7" t="s">
        <v>64</v>
      </c>
      <c r="B14" s="7"/>
      <c r="C14" s="7"/>
      <c r="D14" s="17"/>
      <c r="E14" s="17"/>
      <c r="F14" s="16">
        <v>2000</v>
      </c>
      <c r="G14" s="16"/>
      <c r="H14" s="41"/>
      <c r="I14" s="42">
        <f t="shared" si="0"/>
        <v>2000</v>
      </c>
    </row>
    <row r="15" spans="1:9" ht="15">
      <c r="A15" s="7" t="s">
        <v>78</v>
      </c>
      <c r="B15" s="7"/>
      <c r="C15" s="7"/>
      <c r="D15" s="17"/>
      <c r="E15" s="17"/>
      <c r="F15" s="16">
        <v>4380</v>
      </c>
      <c r="G15" s="16">
        <v>273349</v>
      </c>
      <c r="H15" s="41"/>
      <c r="I15" s="42">
        <f t="shared" si="0"/>
        <v>277729</v>
      </c>
    </row>
    <row r="16" spans="1:9" ht="15">
      <c r="A16" s="7" t="s">
        <v>17</v>
      </c>
      <c r="B16" s="7"/>
      <c r="C16" s="7"/>
      <c r="D16" s="17"/>
      <c r="E16" s="17"/>
      <c r="F16" s="16">
        <v>5442</v>
      </c>
      <c r="G16" s="17"/>
      <c r="H16" s="43"/>
      <c r="I16" s="42">
        <f t="shared" si="0"/>
        <v>5442</v>
      </c>
    </row>
    <row r="17" spans="1:9" ht="15">
      <c r="A17" s="7" t="s">
        <v>18</v>
      </c>
      <c r="B17" s="7"/>
      <c r="C17" s="7"/>
      <c r="D17" s="16"/>
      <c r="E17" s="16"/>
      <c r="F17" s="16">
        <v>2166</v>
      </c>
      <c r="G17" s="17"/>
      <c r="H17" s="43"/>
      <c r="I17" s="42">
        <f t="shared" si="0"/>
        <v>2166</v>
      </c>
    </row>
    <row r="18" spans="1:9" ht="15">
      <c r="A18" s="7" t="s">
        <v>19</v>
      </c>
      <c r="B18" s="7"/>
      <c r="C18" s="7"/>
      <c r="D18" s="17"/>
      <c r="E18" s="17"/>
      <c r="F18" s="16">
        <v>10348</v>
      </c>
      <c r="G18" s="17"/>
      <c r="H18" s="43"/>
      <c r="I18" s="42">
        <f t="shared" si="0"/>
        <v>10348</v>
      </c>
    </row>
    <row r="19" spans="1:9" ht="15">
      <c r="A19" s="7" t="s">
        <v>22</v>
      </c>
      <c r="B19" s="7">
        <v>0</v>
      </c>
      <c r="C19" s="7">
        <v>1</v>
      </c>
      <c r="D19" s="16">
        <v>969</v>
      </c>
      <c r="E19" s="16">
        <v>328</v>
      </c>
      <c r="F19" s="16">
        <f>2303+1780</f>
        <v>4083</v>
      </c>
      <c r="G19" s="23"/>
      <c r="H19" s="44"/>
      <c r="I19" s="42">
        <f t="shared" si="0"/>
        <v>5380</v>
      </c>
    </row>
    <row r="20" spans="1:9" ht="15">
      <c r="A20" s="7" t="s">
        <v>52</v>
      </c>
      <c r="B20" s="7"/>
      <c r="C20" s="7"/>
      <c r="D20" s="16"/>
      <c r="E20" s="16"/>
      <c r="F20" s="16">
        <v>599</v>
      </c>
      <c r="G20" s="16"/>
      <c r="H20" s="41"/>
      <c r="I20" s="42">
        <f t="shared" si="0"/>
        <v>599</v>
      </c>
    </row>
    <row r="21" spans="1:9" ht="15">
      <c r="A21" s="7" t="s">
        <v>96</v>
      </c>
      <c r="B21" s="7"/>
      <c r="C21" s="7"/>
      <c r="D21" s="17"/>
      <c r="E21" s="16">
        <v>3575</v>
      </c>
      <c r="F21" s="17"/>
      <c r="G21" s="19"/>
      <c r="H21" s="41">
        <v>57247</v>
      </c>
      <c r="I21" s="42">
        <f aca="true" t="shared" si="1" ref="I21:I29">D21+E21+F21+G21+H21</f>
        <v>60822</v>
      </c>
    </row>
    <row r="22" spans="1:9" ht="15">
      <c r="A22" s="7" t="s">
        <v>41</v>
      </c>
      <c r="B22" s="7"/>
      <c r="C22" s="7"/>
      <c r="D22" s="17"/>
      <c r="E22" s="17"/>
      <c r="F22" s="17"/>
      <c r="G22" s="19"/>
      <c r="H22" s="41">
        <v>7780</v>
      </c>
      <c r="I22" s="42">
        <f t="shared" si="1"/>
        <v>7780</v>
      </c>
    </row>
    <row r="23" spans="1:9" ht="15">
      <c r="A23" s="7" t="s">
        <v>42</v>
      </c>
      <c r="B23" s="7"/>
      <c r="C23" s="7"/>
      <c r="D23" s="17"/>
      <c r="E23" s="17"/>
      <c r="F23" s="17"/>
      <c r="G23" s="19"/>
      <c r="H23" s="45">
        <v>900</v>
      </c>
      <c r="I23" s="42">
        <f t="shared" si="1"/>
        <v>900</v>
      </c>
    </row>
    <row r="24" spans="1:9" ht="15">
      <c r="A24" s="7" t="s">
        <v>79</v>
      </c>
      <c r="B24" s="7"/>
      <c r="C24" s="7"/>
      <c r="D24" s="17"/>
      <c r="E24" s="17"/>
      <c r="F24" s="17"/>
      <c r="G24" s="19"/>
      <c r="H24" s="45">
        <v>80</v>
      </c>
      <c r="I24" s="42">
        <f t="shared" si="1"/>
        <v>80</v>
      </c>
    </row>
    <row r="25" spans="1:9" ht="15">
      <c r="A25" s="7" t="s">
        <v>81</v>
      </c>
      <c r="B25" s="7"/>
      <c r="C25" s="7"/>
      <c r="D25" s="17"/>
      <c r="E25" s="17"/>
      <c r="F25" s="16">
        <v>1000</v>
      </c>
      <c r="G25" s="19">
        <v>47553</v>
      </c>
      <c r="H25" s="45"/>
      <c r="I25" s="42">
        <f t="shared" si="1"/>
        <v>48553</v>
      </c>
    </row>
    <row r="26" spans="1:9" ht="15">
      <c r="A26" s="7" t="s">
        <v>88</v>
      </c>
      <c r="B26" s="7"/>
      <c r="C26" s="7"/>
      <c r="D26" s="17"/>
      <c r="E26" s="17"/>
      <c r="F26" s="16">
        <v>14594</v>
      </c>
      <c r="G26" s="19"/>
      <c r="H26" s="45"/>
      <c r="I26" s="42">
        <f t="shared" si="1"/>
        <v>14594</v>
      </c>
    </row>
    <row r="27" spans="1:9" ht="15">
      <c r="A27" s="7" t="s">
        <v>23</v>
      </c>
      <c r="B27" s="7"/>
      <c r="C27" s="7"/>
      <c r="D27" s="17"/>
      <c r="E27" s="17"/>
      <c r="F27" s="16">
        <v>88</v>
      </c>
      <c r="G27" s="21"/>
      <c r="H27" s="43"/>
      <c r="I27" s="42">
        <f t="shared" si="1"/>
        <v>88</v>
      </c>
    </row>
    <row r="28" spans="1:9" ht="15">
      <c r="A28" s="7" t="s">
        <v>40</v>
      </c>
      <c r="B28" s="7"/>
      <c r="C28" s="7"/>
      <c r="D28" s="17"/>
      <c r="E28" s="17"/>
      <c r="F28" s="16">
        <v>5080</v>
      </c>
      <c r="G28" s="21"/>
      <c r="H28" s="45"/>
      <c r="I28" s="42">
        <f t="shared" si="1"/>
        <v>5080</v>
      </c>
    </row>
    <row r="29" spans="1:9" ht="18" customHeight="1">
      <c r="A29" s="6" t="s">
        <v>56</v>
      </c>
      <c r="B29" s="6">
        <v>6.19</v>
      </c>
      <c r="C29" s="6">
        <v>31</v>
      </c>
      <c r="D29" s="15">
        <f>SUM(D13:D28)</f>
        <v>26889</v>
      </c>
      <c r="E29" s="15">
        <f>SUM(E13:E28)</f>
        <v>13134</v>
      </c>
      <c r="F29" s="15">
        <f>SUM(F13:F28)</f>
        <v>50014</v>
      </c>
      <c r="G29" s="15">
        <f>SUM(G13:G28)</f>
        <v>320902</v>
      </c>
      <c r="H29" s="42">
        <f>SUM(H13:H28)</f>
        <v>66007</v>
      </c>
      <c r="I29" s="42">
        <f t="shared" si="1"/>
        <v>476946</v>
      </c>
    </row>
    <row r="32" spans="1:9" ht="15">
      <c r="A32" s="47">
        <v>1</v>
      </c>
      <c r="B32" s="47"/>
      <c r="C32" s="47"/>
      <c r="D32" s="47"/>
      <c r="E32" s="47"/>
      <c r="F32" s="47"/>
      <c r="G32" s="47"/>
      <c r="H32" s="47"/>
      <c r="I32" s="47"/>
    </row>
    <row r="33" spans="1:9" ht="15">
      <c r="A33" s="32"/>
      <c r="B33" s="32"/>
      <c r="C33" s="32"/>
      <c r="D33" s="33"/>
      <c r="E33" s="33"/>
      <c r="F33" s="33"/>
      <c r="G33" s="33"/>
      <c r="H33" s="33"/>
      <c r="I33" s="34"/>
    </row>
    <row r="34" spans="1:9" ht="15">
      <c r="A34" s="32"/>
      <c r="B34" s="32"/>
      <c r="C34" s="32"/>
      <c r="D34" s="33"/>
      <c r="E34" s="33"/>
      <c r="F34" s="33"/>
      <c r="G34" s="33"/>
      <c r="H34" s="33"/>
      <c r="I34" s="34"/>
    </row>
    <row r="35" spans="1:9" ht="15">
      <c r="A35" s="32"/>
      <c r="B35" s="32"/>
      <c r="C35" s="32"/>
      <c r="D35" s="33"/>
      <c r="E35" s="33"/>
      <c r="F35" s="33"/>
      <c r="G35" s="33"/>
      <c r="H35" s="33"/>
      <c r="I35" s="34"/>
    </row>
    <row r="37" spans="1:3" ht="15">
      <c r="A37" s="5"/>
      <c r="B37" s="5"/>
      <c r="C37" s="5"/>
    </row>
    <row r="39" spans="1:3" ht="15">
      <c r="A39" s="5"/>
      <c r="B39" s="5"/>
      <c r="C39" s="5"/>
    </row>
    <row r="40" spans="1:3" ht="15">
      <c r="A40" s="5"/>
      <c r="B40" s="5"/>
      <c r="C40" s="5"/>
    </row>
  </sheetData>
  <sheetProtection/>
  <mergeCells count="5">
    <mergeCell ref="A3:I3"/>
    <mergeCell ref="A2:I2"/>
    <mergeCell ref="A32:I32"/>
    <mergeCell ref="I6:I7"/>
    <mergeCell ref="B6:C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B23" sqref="B23"/>
    </sheetView>
  </sheetViews>
  <sheetFormatPr defaultColWidth="9.140625" defaultRowHeight="12.75"/>
  <cols>
    <col min="1" max="1" width="50.57421875" style="0" bestFit="1" customWidth="1"/>
    <col min="2" max="2" width="10.57421875" style="0" customWidth="1"/>
    <col min="3" max="3" width="10.7109375" style="0" customWidth="1"/>
    <col min="4" max="4" width="10.421875" style="0" bestFit="1" customWidth="1"/>
    <col min="5" max="5" width="11.28125" style="0" customWidth="1"/>
    <col min="6" max="6" width="12.57421875" style="0" customWidth="1"/>
    <col min="7" max="7" width="12.7109375" style="0" customWidth="1"/>
    <col min="8" max="8" width="13.57421875" style="0" customWidth="1"/>
    <col min="9" max="9" width="11.421875" style="0" customWidth="1"/>
  </cols>
  <sheetData>
    <row r="1" spans="1:9" ht="15.75">
      <c r="A1" s="2"/>
      <c r="B1" s="2"/>
      <c r="C1" s="2"/>
      <c r="I1" s="3" t="s">
        <v>48</v>
      </c>
    </row>
    <row r="2" spans="1:3" ht="14.25">
      <c r="A2" s="4"/>
      <c r="B2" s="4"/>
      <c r="C2" s="4"/>
    </row>
    <row r="3" spans="1:9" ht="16.5">
      <c r="A3" s="46" t="s">
        <v>60</v>
      </c>
      <c r="B3" s="46"/>
      <c r="C3" s="46"/>
      <c r="D3" s="46"/>
      <c r="E3" s="46"/>
      <c r="F3" s="46"/>
      <c r="G3" s="46"/>
      <c r="H3" s="46"/>
      <c r="I3" s="46"/>
    </row>
    <row r="4" spans="1:9" ht="16.5">
      <c r="A4" s="46" t="s">
        <v>85</v>
      </c>
      <c r="B4" s="46"/>
      <c r="C4" s="46"/>
      <c r="D4" s="46"/>
      <c r="E4" s="46"/>
      <c r="F4" s="46"/>
      <c r="G4" s="46"/>
      <c r="H4" s="46"/>
      <c r="I4" s="46"/>
    </row>
    <row r="5" ht="15.75">
      <c r="I5" s="14" t="s">
        <v>20</v>
      </c>
    </row>
    <row r="6" spans="1:9" ht="15" customHeight="1">
      <c r="A6" s="12"/>
      <c r="B6" s="50" t="s">
        <v>93</v>
      </c>
      <c r="C6" s="51"/>
      <c r="D6" s="8" t="s">
        <v>1</v>
      </c>
      <c r="E6" s="13" t="s">
        <v>2</v>
      </c>
      <c r="F6" s="13" t="s">
        <v>3</v>
      </c>
      <c r="G6" s="12" t="s">
        <v>4</v>
      </c>
      <c r="H6" s="8" t="s">
        <v>5</v>
      </c>
      <c r="I6" s="48" t="s">
        <v>6</v>
      </c>
    </row>
    <row r="7" spans="1:9" ht="15" customHeight="1">
      <c r="A7" s="10" t="s">
        <v>7</v>
      </c>
      <c r="B7" s="9" t="s">
        <v>94</v>
      </c>
      <c r="C7" s="9" t="s">
        <v>95</v>
      </c>
      <c r="D7" s="9" t="s">
        <v>8</v>
      </c>
      <c r="E7" s="11" t="s">
        <v>9</v>
      </c>
      <c r="F7" s="11" t="s">
        <v>21</v>
      </c>
      <c r="G7" s="10" t="s">
        <v>11</v>
      </c>
      <c r="H7" s="9" t="s">
        <v>51</v>
      </c>
      <c r="I7" s="52"/>
    </row>
    <row r="8" spans="1:9" ht="14.25">
      <c r="A8" s="6" t="s">
        <v>24</v>
      </c>
      <c r="B8" s="6"/>
      <c r="C8" s="6"/>
      <c r="D8" s="15"/>
      <c r="E8" s="15"/>
      <c r="F8" s="15"/>
      <c r="G8" s="20"/>
      <c r="H8" s="15"/>
      <c r="I8" s="15"/>
    </row>
    <row r="9" spans="1:9" ht="15">
      <c r="A9" s="7" t="s">
        <v>25</v>
      </c>
      <c r="B9" s="7"/>
      <c r="C9" s="7"/>
      <c r="D9" s="16">
        <v>580</v>
      </c>
      <c r="E9" s="16">
        <v>73</v>
      </c>
      <c r="F9" s="16">
        <v>542</v>
      </c>
      <c r="G9" s="19"/>
      <c r="H9" s="16">
        <v>60</v>
      </c>
      <c r="I9" s="15">
        <f>D9+E9+F9+G9+H9</f>
        <v>1255</v>
      </c>
    </row>
    <row r="10" spans="1:9" ht="14.25">
      <c r="A10" s="6" t="s">
        <v>26</v>
      </c>
      <c r="B10" s="6"/>
      <c r="C10" s="6"/>
      <c r="D10" s="15">
        <f aca="true" t="shared" si="0" ref="D10:I10">D9</f>
        <v>580</v>
      </c>
      <c r="E10" s="15">
        <f t="shared" si="0"/>
        <v>73</v>
      </c>
      <c r="F10" s="15">
        <f t="shared" si="0"/>
        <v>542</v>
      </c>
      <c r="G10" s="15">
        <f t="shared" si="0"/>
        <v>0</v>
      </c>
      <c r="H10" s="15">
        <f t="shared" si="0"/>
        <v>60</v>
      </c>
      <c r="I10" s="15">
        <f t="shared" si="0"/>
        <v>1255</v>
      </c>
    </row>
    <row r="11" spans="1:9" ht="17.25" customHeight="1">
      <c r="A11" s="6" t="s">
        <v>62</v>
      </c>
      <c r="B11" s="6"/>
      <c r="C11" s="6"/>
      <c r="D11" s="15"/>
      <c r="E11" s="15"/>
      <c r="F11" s="15"/>
      <c r="G11" s="20"/>
      <c r="H11" s="15"/>
      <c r="I11" s="15"/>
    </row>
    <row r="12" spans="1:9" ht="15">
      <c r="A12" s="7" t="s">
        <v>25</v>
      </c>
      <c r="B12" s="7"/>
      <c r="C12" s="7"/>
      <c r="D12" s="16">
        <v>180</v>
      </c>
      <c r="E12" s="16">
        <v>20</v>
      </c>
      <c r="F12" s="16">
        <v>1205</v>
      </c>
      <c r="G12" s="19"/>
      <c r="H12" s="16"/>
      <c r="I12" s="15">
        <f>D12+E12+F12+G12+H12</f>
        <v>1405</v>
      </c>
    </row>
    <row r="13" spans="1:9" ht="14.25">
      <c r="A13" s="6" t="s">
        <v>63</v>
      </c>
      <c r="B13" s="6"/>
      <c r="C13" s="6"/>
      <c r="D13" s="15">
        <f aca="true" t="shared" si="1" ref="D13:I13">D12</f>
        <v>180</v>
      </c>
      <c r="E13" s="15">
        <f t="shared" si="1"/>
        <v>20</v>
      </c>
      <c r="F13" s="15">
        <f t="shared" si="1"/>
        <v>1205</v>
      </c>
      <c r="G13" s="15">
        <f t="shared" si="1"/>
        <v>0</v>
      </c>
      <c r="H13" s="15">
        <f t="shared" si="1"/>
        <v>0</v>
      </c>
      <c r="I13" s="15">
        <f t="shared" si="1"/>
        <v>1405</v>
      </c>
    </row>
    <row r="14" spans="1:9" ht="14.25">
      <c r="A14" s="6" t="s">
        <v>66</v>
      </c>
      <c r="B14" s="6"/>
      <c r="C14" s="6"/>
      <c r="D14" s="15"/>
      <c r="E14" s="15"/>
      <c r="F14" s="15"/>
      <c r="G14" s="15"/>
      <c r="H14" s="15"/>
      <c r="I14" s="15"/>
    </row>
    <row r="15" spans="1:9" ht="15">
      <c r="A15" s="7" t="s">
        <v>28</v>
      </c>
      <c r="B15" s="7">
        <v>8</v>
      </c>
      <c r="C15" s="7">
        <v>8</v>
      </c>
      <c r="D15" s="16">
        <v>12226</v>
      </c>
      <c r="E15" s="16">
        <v>4100</v>
      </c>
      <c r="F15" s="16">
        <v>11683</v>
      </c>
      <c r="G15" s="16"/>
      <c r="H15" s="16"/>
      <c r="I15" s="15">
        <f aca="true" t="shared" si="2" ref="I15:I23">H15+G15+F15+E15+D15</f>
        <v>28009</v>
      </c>
    </row>
    <row r="16" spans="1:9" ht="15">
      <c r="A16" s="7" t="s">
        <v>29</v>
      </c>
      <c r="B16" s="7">
        <v>3.76</v>
      </c>
      <c r="C16" s="7">
        <v>3.88</v>
      </c>
      <c r="D16" s="16">
        <v>4760</v>
      </c>
      <c r="E16" s="16">
        <v>1617</v>
      </c>
      <c r="F16" s="16">
        <v>156</v>
      </c>
      <c r="G16" s="17"/>
      <c r="H16" s="17"/>
      <c r="I16" s="15">
        <f t="shared" si="2"/>
        <v>6533</v>
      </c>
    </row>
    <row r="17" spans="1:9" ht="15">
      <c r="A17" s="7" t="s">
        <v>30</v>
      </c>
      <c r="B17" s="7">
        <v>3.5</v>
      </c>
      <c r="C17" s="7">
        <v>3.5</v>
      </c>
      <c r="D17" s="16">
        <v>6373</v>
      </c>
      <c r="E17" s="16">
        <v>2101</v>
      </c>
      <c r="F17" s="16">
        <v>1788</v>
      </c>
      <c r="G17" s="17"/>
      <c r="H17" s="16"/>
      <c r="I17" s="15">
        <f t="shared" si="2"/>
        <v>10262</v>
      </c>
    </row>
    <row r="18" spans="1:9" ht="15">
      <c r="A18" s="7" t="s">
        <v>31</v>
      </c>
      <c r="B18" s="7">
        <v>3</v>
      </c>
      <c r="C18" s="7">
        <v>3</v>
      </c>
      <c r="D18" s="16">
        <v>4259</v>
      </c>
      <c r="E18" s="16">
        <v>1433</v>
      </c>
      <c r="F18" s="16">
        <v>329</v>
      </c>
      <c r="G18" s="17"/>
      <c r="H18" s="17"/>
      <c r="I18" s="15">
        <f t="shared" si="2"/>
        <v>6021</v>
      </c>
    </row>
    <row r="19" spans="1:9" ht="15">
      <c r="A19" s="7" t="s">
        <v>32</v>
      </c>
      <c r="B19" s="7">
        <v>1</v>
      </c>
      <c r="C19" s="7">
        <v>1</v>
      </c>
      <c r="D19" s="16">
        <v>1250</v>
      </c>
      <c r="E19" s="16">
        <v>424</v>
      </c>
      <c r="F19" s="16">
        <v>17809</v>
      </c>
      <c r="G19" s="16"/>
      <c r="H19" s="16"/>
      <c r="I19" s="15">
        <f t="shared" si="2"/>
        <v>19483</v>
      </c>
    </row>
    <row r="20" spans="1:9" ht="15">
      <c r="A20" s="7" t="s">
        <v>53</v>
      </c>
      <c r="B20" s="7">
        <v>1</v>
      </c>
      <c r="C20" s="7">
        <v>1</v>
      </c>
      <c r="D20" s="16">
        <v>1149</v>
      </c>
      <c r="E20" s="16">
        <v>391</v>
      </c>
      <c r="F20" s="16">
        <v>728</v>
      </c>
      <c r="G20" s="16"/>
      <c r="H20" s="16"/>
      <c r="I20" s="15">
        <f t="shared" si="2"/>
        <v>2268</v>
      </c>
    </row>
    <row r="21" spans="1:9" ht="15">
      <c r="A21" s="7" t="s">
        <v>57</v>
      </c>
      <c r="B21" s="7">
        <v>3.08</v>
      </c>
      <c r="C21" s="7">
        <v>3.5</v>
      </c>
      <c r="D21" s="16">
        <v>6718</v>
      </c>
      <c r="E21" s="16">
        <v>2169</v>
      </c>
      <c r="F21" s="16">
        <v>1049</v>
      </c>
      <c r="G21" s="17"/>
      <c r="H21" s="17"/>
      <c r="I21" s="15">
        <f t="shared" si="2"/>
        <v>9936</v>
      </c>
    </row>
    <row r="22" spans="1:9" ht="15">
      <c r="A22" s="7" t="s">
        <v>83</v>
      </c>
      <c r="B22" s="7"/>
      <c r="C22" s="7"/>
      <c r="D22" s="16"/>
      <c r="E22" s="16"/>
      <c r="F22" s="16">
        <v>445</v>
      </c>
      <c r="G22" s="17"/>
      <c r="H22" s="17"/>
      <c r="I22" s="15">
        <f t="shared" si="2"/>
        <v>445</v>
      </c>
    </row>
    <row r="23" spans="1:9" ht="15">
      <c r="A23" s="7" t="s">
        <v>54</v>
      </c>
      <c r="B23" s="7">
        <v>9.2</v>
      </c>
      <c r="C23" s="7">
        <v>9.2</v>
      </c>
      <c r="D23" s="16">
        <v>11143</v>
      </c>
      <c r="E23" s="16">
        <v>3781</v>
      </c>
      <c r="F23" s="16">
        <v>3555</v>
      </c>
      <c r="G23" s="17"/>
      <c r="H23" s="17"/>
      <c r="I23" s="15">
        <f t="shared" si="2"/>
        <v>18479</v>
      </c>
    </row>
    <row r="24" spans="1:9" ht="15">
      <c r="A24" s="7" t="s">
        <v>80</v>
      </c>
      <c r="B24" s="7">
        <v>62.6</v>
      </c>
      <c r="C24" s="7">
        <v>72.6</v>
      </c>
      <c r="D24" s="16">
        <v>63066</v>
      </c>
      <c r="E24" s="16">
        <v>21900</v>
      </c>
      <c r="F24" s="16">
        <v>23845</v>
      </c>
      <c r="G24" s="17"/>
      <c r="H24" s="17"/>
      <c r="I24" s="15">
        <f>SUM(D24:H24)</f>
        <v>108811</v>
      </c>
    </row>
    <row r="25" spans="1:9" s="22" customFormat="1" ht="14.25">
      <c r="A25" s="6" t="s">
        <v>65</v>
      </c>
      <c r="B25" s="6">
        <v>95.14</v>
      </c>
      <c r="C25" s="6">
        <v>105.68</v>
      </c>
      <c r="D25" s="15">
        <f aca="true" t="shared" si="3" ref="D25:I25">SUM(D15:D24)</f>
        <v>110944</v>
      </c>
      <c r="E25" s="15">
        <f t="shared" si="3"/>
        <v>37916</v>
      </c>
      <c r="F25" s="15">
        <f t="shared" si="3"/>
        <v>61387</v>
      </c>
      <c r="G25" s="15">
        <f t="shared" si="3"/>
        <v>0</v>
      </c>
      <c r="H25" s="15">
        <f t="shared" si="3"/>
        <v>0</v>
      </c>
      <c r="I25" s="15">
        <f t="shared" si="3"/>
        <v>210247</v>
      </c>
    </row>
    <row r="26" spans="1:9" ht="14.25">
      <c r="A26" s="35"/>
      <c r="B26" s="35"/>
      <c r="C26" s="35"/>
      <c r="D26" s="34"/>
      <c r="E26" s="34"/>
      <c r="F26" s="34"/>
      <c r="G26" s="34"/>
      <c r="H26" s="34"/>
      <c r="I26" s="34"/>
    </row>
    <row r="30" spans="1:9" ht="12.75">
      <c r="A30" s="53">
        <v>2</v>
      </c>
      <c r="B30" s="53"/>
      <c r="C30" s="53"/>
      <c r="D30" s="53"/>
      <c r="E30" s="53"/>
      <c r="F30" s="53"/>
      <c r="G30" s="53"/>
      <c r="H30" s="53"/>
      <c r="I30" s="53"/>
    </row>
  </sheetData>
  <sheetProtection/>
  <mergeCells count="5">
    <mergeCell ref="I6:I7"/>
    <mergeCell ref="A4:I4"/>
    <mergeCell ref="A3:I3"/>
    <mergeCell ref="A30:I30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51.8515625" style="0" customWidth="1"/>
    <col min="2" max="2" width="11.140625" style="0" customWidth="1"/>
    <col min="3" max="3" width="10.421875" style="0" customWidth="1"/>
    <col min="5" max="5" width="11.00390625" style="0" customWidth="1"/>
    <col min="6" max="6" width="14.140625" style="0" customWidth="1"/>
    <col min="7" max="7" width="13.7109375" style="0" customWidth="1"/>
    <col min="8" max="8" width="13.8515625" style="0" customWidth="1"/>
    <col min="9" max="9" width="11.8515625" style="0" customWidth="1"/>
  </cols>
  <sheetData>
    <row r="1" ht="15.75">
      <c r="I1" s="3" t="s">
        <v>48</v>
      </c>
    </row>
    <row r="2" spans="1:9" ht="16.5">
      <c r="A2" s="46" t="s">
        <v>60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46" t="s">
        <v>85</v>
      </c>
      <c r="B3" s="46"/>
      <c r="C3" s="46"/>
      <c r="D3" s="46"/>
      <c r="E3" s="46"/>
      <c r="F3" s="46"/>
      <c r="G3" s="46"/>
      <c r="H3" s="46"/>
      <c r="I3" s="46"/>
    </row>
    <row r="4" ht="15.75">
      <c r="I4" s="40" t="s">
        <v>0</v>
      </c>
    </row>
    <row r="5" spans="1:9" ht="15" customHeight="1">
      <c r="A5" s="8"/>
      <c r="B5" s="50" t="s">
        <v>93</v>
      </c>
      <c r="C5" s="51"/>
      <c r="D5" s="8" t="s">
        <v>27</v>
      </c>
      <c r="E5" s="8" t="s">
        <v>2</v>
      </c>
      <c r="F5" s="8" t="s">
        <v>3</v>
      </c>
      <c r="G5" s="8" t="s">
        <v>4</v>
      </c>
      <c r="H5" s="8" t="s">
        <v>5</v>
      </c>
      <c r="I5" s="25" t="s">
        <v>6</v>
      </c>
    </row>
    <row r="6" spans="1:9" ht="15" customHeight="1">
      <c r="A6" s="9" t="s">
        <v>7</v>
      </c>
      <c r="B6" s="9" t="s">
        <v>94</v>
      </c>
      <c r="C6" s="9" t="s">
        <v>95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51</v>
      </c>
      <c r="I6" s="26" t="s">
        <v>12</v>
      </c>
    </row>
    <row r="7" spans="1:9" ht="14.25">
      <c r="A7" s="28" t="s">
        <v>55</v>
      </c>
      <c r="B7" s="28"/>
      <c r="C7" s="28"/>
      <c r="D7" s="29"/>
      <c r="E7" s="29"/>
      <c r="F7" s="29"/>
      <c r="G7" s="29"/>
      <c r="H7" s="36"/>
      <c r="I7" s="29"/>
    </row>
    <row r="8" spans="1:9" ht="14.25">
      <c r="A8" s="30" t="s">
        <v>49</v>
      </c>
      <c r="B8" s="30"/>
      <c r="C8" s="30"/>
      <c r="D8" s="31"/>
      <c r="E8" s="31"/>
      <c r="F8" s="31"/>
      <c r="G8" s="31"/>
      <c r="H8" s="37"/>
      <c r="I8" s="31"/>
    </row>
    <row r="9" spans="1:9" ht="14.25">
      <c r="A9" s="6" t="s">
        <v>43</v>
      </c>
      <c r="B9" s="6"/>
      <c r="C9" s="6"/>
      <c r="D9" s="15"/>
      <c r="E9" s="15"/>
      <c r="F9" s="15"/>
      <c r="G9" s="15"/>
      <c r="H9" s="15"/>
      <c r="I9" s="15"/>
    </row>
    <row r="10" spans="1:9" ht="15">
      <c r="A10" s="7" t="s">
        <v>68</v>
      </c>
      <c r="B10" s="7">
        <v>16.75</v>
      </c>
      <c r="C10" s="7">
        <v>17.92</v>
      </c>
      <c r="D10" s="16">
        <v>35887</v>
      </c>
      <c r="E10" s="16">
        <v>11810</v>
      </c>
      <c r="F10" s="16">
        <v>8492</v>
      </c>
      <c r="G10" s="16"/>
      <c r="H10" s="16">
        <v>1280</v>
      </c>
      <c r="I10" s="15">
        <f>H10+G10+F10+E10+D10</f>
        <v>57469</v>
      </c>
    </row>
    <row r="11" spans="1:9" ht="15">
      <c r="A11" s="7" t="s">
        <v>36</v>
      </c>
      <c r="B11" s="7">
        <v>2</v>
      </c>
      <c r="C11" s="7">
        <v>2</v>
      </c>
      <c r="D11" s="16">
        <v>3583</v>
      </c>
      <c r="E11" s="16">
        <v>1162</v>
      </c>
      <c r="F11" s="16">
        <v>24</v>
      </c>
      <c r="G11" s="17"/>
      <c r="H11" s="17"/>
      <c r="I11" s="15">
        <f>H11+G11+F11+E11+D11</f>
        <v>4769</v>
      </c>
    </row>
    <row r="12" spans="1:9" ht="15">
      <c r="A12" s="7" t="s">
        <v>69</v>
      </c>
      <c r="B12" s="7">
        <v>1</v>
      </c>
      <c r="C12" s="7">
        <v>1</v>
      </c>
      <c r="D12" s="16">
        <v>3652</v>
      </c>
      <c r="E12" s="16">
        <v>1213</v>
      </c>
      <c r="F12" s="16">
        <v>2424</v>
      </c>
      <c r="G12" s="17"/>
      <c r="H12" s="17"/>
      <c r="I12" s="15">
        <f>H12+G12+F12+E12+D12</f>
        <v>7289</v>
      </c>
    </row>
    <row r="13" spans="1:9" ht="15">
      <c r="A13" s="7" t="s">
        <v>37</v>
      </c>
      <c r="B13" s="7"/>
      <c r="C13" s="7"/>
      <c r="D13" s="16">
        <v>106</v>
      </c>
      <c r="E13" s="16"/>
      <c r="F13" s="16">
        <v>14603</v>
      </c>
      <c r="G13" s="17"/>
      <c r="H13" s="17"/>
      <c r="I13" s="15">
        <f>H13+G13+F13+E13+D13</f>
        <v>14709</v>
      </c>
    </row>
    <row r="14" spans="1:9" ht="15">
      <c r="A14" s="7" t="s">
        <v>91</v>
      </c>
      <c r="B14" s="7"/>
      <c r="C14" s="7"/>
      <c r="D14" s="16"/>
      <c r="E14" s="16"/>
      <c r="F14" s="16">
        <v>73</v>
      </c>
      <c r="G14" s="16"/>
      <c r="H14" s="16"/>
      <c r="I14" s="15">
        <f>H14+G14+F14+E14+D14</f>
        <v>73</v>
      </c>
    </row>
    <row r="15" spans="1:9" s="22" customFormat="1" ht="14.25">
      <c r="A15" s="6" t="s">
        <v>46</v>
      </c>
      <c r="B15" s="6">
        <v>19.75</v>
      </c>
      <c r="C15" s="6">
        <v>20.92</v>
      </c>
      <c r="D15" s="15">
        <f aca="true" t="shared" si="0" ref="D15:I15">D10+D11+D12+D13+D14</f>
        <v>43228</v>
      </c>
      <c r="E15" s="15">
        <f t="shared" si="0"/>
        <v>14185</v>
      </c>
      <c r="F15" s="15">
        <f t="shared" si="0"/>
        <v>25616</v>
      </c>
      <c r="G15" s="15">
        <f t="shared" si="0"/>
        <v>0</v>
      </c>
      <c r="H15" s="15">
        <f t="shared" si="0"/>
        <v>1280</v>
      </c>
      <c r="I15" s="15">
        <f t="shared" si="0"/>
        <v>84309</v>
      </c>
    </row>
    <row r="16" spans="1:9" ht="14.25">
      <c r="A16" s="6" t="s">
        <v>44</v>
      </c>
      <c r="B16" s="6"/>
      <c r="C16" s="6"/>
      <c r="D16" s="15"/>
      <c r="E16" s="15"/>
      <c r="F16" s="15"/>
      <c r="G16" s="15"/>
      <c r="H16" s="15"/>
      <c r="I16" s="15">
        <f>H16+G16+F16+E16+D16</f>
        <v>0</v>
      </c>
    </row>
    <row r="17" spans="1:9" ht="15" customHeight="1">
      <c r="A17" s="7" t="s">
        <v>70</v>
      </c>
      <c r="B17" s="7">
        <v>18.55</v>
      </c>
      <c r="C17" s="7">
        <v>18.63</v>
      </c>
      <c r="D17" s="16">
        <v>35163</v>
      </c>
      <c r="E17" s="16">
        <v>11587</v>
      </c>
      <c r="F17" s="16">
        <v>1370</v>
      </c>
      <c r="G17" s="16"/>
      <c r="H17" s="16"/>
      <c r="I17" s="15">
        <f>H17+G17+F17+E17+D17</f>
        <v>48120</v>
      </c>
    </row>
    <row r="18" spans="1:9" ht="16.5" customHeight="1">
      <c r="A18" s="7" t="s">
        <v>71</v>
      </c>
      <c r="B18" s="7">
        <v>1</v>
      </c>
      <c r="C18" s="7">
        <v>1</v>
      </c>
      <c r="D18" s="16">
        <v>1055</v>
      </c>
      <c r="E18" s="16">
        <v>347</v>
      </c>
      <c r="F18" s="16">
        <v>783</v>
      </c>
      <c r="G18" s="16"/>
      <c r="H18" s="16"/>
      <c r="I18" s="15">
        <f>H18+G18+F18+E18+D18</f>
        <v>2185</v>
      </c>
    </row>
    <row r="19" spans="1:9" ht="15">
      <c r="A19" s="7" t="s">
        <v>37</v>
      </c>
      <c r="B19" s="7"/>
      <c r="C19" s="7"/>
      <c r="D19" s="16">
        <v>27</v>
      </c>
      <c r="E19" s="16"/>
      <c r="F19" s="16">
        <v>14519</v>
      </c>
      <c r="G19" s="17"/>
      <c r="H19" s="17"/>
      <c r="I19" s="15">
        <f>H19+G19+F19+E19+D19</f>
        <v>14546</v>
      </c>
    </row>
    <row r="20" spans="1:9" ht="14.25">
      <c r="A20" s="6" t="s">
        <v>45</v>
      </c>
      <c r="B20" s="6">
        <v>19.55</v>
      </c>
      <c r="C20" s="6">
        <v>19.63</v>
      </c>
      <c r="D20" s="15">
        <f aca="true" t="shared" si="1" ref="D20:I20">D17+D18+D19</f>
        <v>36245</v>
      </c>
      <c r="E20" s="15">
        <f t="shared" si="1"/>
        <v>11934</v>
      </c>
      <c r="F20" s="15">
        <f t="shared" si="1"/>
        <v>16672</v>
      </c>
      <c r="G20" s="15">
        <f t="shared" si="1"/>
        <v>0</v>
      </c>
      <c r="H20" s="15">
        <f t="shared" si="1"/>
        <v>0</v>
      </c>
      <c r="I20" s="15">
        <f t="shared" si="1"/>
        <v>64851</v>
      </c>
    </row>
    <row r="21" spans="1:9" s="22" customFormat="1" ht="15" customHeight="1">
      <c r="A21" s="6" t="s">
        <v>47</v>
      </c>
      <c r="B21" s="6">
        <v>39.3</v>
      </c>
      <c r="C21" s="6">
        <v>40.55</v>
      </c>
      <c r="D21" s="24">
        <f aca="true" t="shared" si="2" ref="D21:I21">D15+D20</f>
        <v>79473</v>
      </c>
      <c r="E21" s="24">
        <f t="shared" si="2"/>
        <v>26119</v>
      </c>
      <c r="F21" s="24">
        <f t="shared" si="2"/>
        <v>42288</v>
      </c>
      <c r="G21" s="24">
        <f t="shared" si="2"/>
        <v>0</v>
      </c>
      <c r="H21" s="24">
        <f t="shared" si="2"/>
        <v>1280</v>
      </c>
      <c r="I21" s="24">
        <f t="shared" si="2"/>
        <v>149160</v>
      </c>
    </row>
    <row r="22" spans="1:9" ht="14.25">
      <c r="A22" s="6" t="s">
        <v>89</v>
      </c>
      <c r="B22" s="6"/>
      <c r="C22" s="6"/>
      <c r="D22" s="15"/>
      <c r="E22" s="15"/>
      <c r="F22" s="15"/>
      <c r="G22" s="15"/>
      <c r="H22" s="15"/>
      <c r="I22" s="15"/>
    </row>
    <row r="23" spans="1:9" ht="14.25">
      <c r="A23" s="6" t="s">
        <v>86</v>
      </c>
      <c r="B23" s="6"/>
      <c r="C23" s="6"/>
      <c r="D23" s="15"/>
      <c r="E23" s="15"/>
      <c r="F23" s="15"/>
      <c r="G23" s="15"/>
      <c r="H23" s="15"/>
      <c r="I23" s="15"/>
    </row>
    <row r="24" spans="1:9" ht="15">
      <c r="A24" s="7" t="s">
        <v>33</v>
      </c>
      <c r="B24" s="7">
        <v>2.58</v>
      </c>
      <c r="C24" s="7">
        <v>2.38</v>
      </c>
      <c r="D24" s="16">
        <v>4957</v>
      </c>
      <c r="E24" s="16">
        <v>1521</v>
      </c>
      <c r="F24" s="16">
        <v>5048</v>
      </c>
      <c r="G24" s="17"/>
      <c r="H24" s="17"/>
      <c r="I24" s="15">
        <f>D24+E24+F24+G24+H24</f>
        <v>11526</v>
      </c>
    </row>
    <row r="25" spans="1:9" ht="15">
      <c r="A25" s="7" t="s">
        <v>34</v>
      </c>
      <c r="B25" s="7">
        <v>2</v>
      </c>
      <c r="C25" s="7">
        <v>2</v>
      </c>
      <c r="D25" s="16">
        <v>3982</v>
      </c>
      <c r="E25" s="16">
        <v>1322</v>
      </c>
      <c r="F25" s="16">
        <v>1664</v>
      </c>
      <c r="G25" s="17"/>
      <c r="H25" s="17"/>
      <c r="I25" s="15">
        <f>D25+E25+F25+G25+H25</f>
        <v>6968</v>
      </c>
    </row>
    <row r="26" spans="1:9" ht="15">
      <c r="A26" s="7" t="s">
        <v>92</v>
      </c>
      <c r="B26" s="7"/>
      <c r="C26" s="7"/>
      <c r="D26" s="16">
        <v>324</v>
      </c>
      <c r="E26" s="16">
        <v>32</v>
      </c>
      <c r="F26" s="16">
        <v>848</v>
      </c>
      <c r="G26" s="19"/>
      <c r="H26" s="45"/>
      <c r="I26" s="42">
        <f>D26+E26+F26+G26+H26</f>
        <v>1204</v>
      </c>
    </row>
    <row r="27" spans="1:9" s="22" customFormat="1" ht="14.25">
      <c r="A27" s="6" t="s">
        <v>35</v>
      </c>
      <c r="B27" s="6">
        <v>4.58</v>
      </c>
      <c r="C27" s="6">
        <v>4.38</v>
      </c>
      <c r="D27" s="15">
        <f aca="true" t="shared" si="3" ref="D27:I27">SUM(D24:D26)</f>
        <v>9263</v>
      </c>
      <c r="E27" s="15">
        <f t="shared" si="3"/>
        <v>2875</v>
      </c>
      <c r="F27" s="15">
        <f t="shared" si="3"/>
        <v>7560</v>
      </c>
      <c r="G27" s="15">
        <f t="shared" si="3"/>
        <v>0</v>
      </c>
      <c r="H27" s="15">
        <f t="shared" si="3"/>
        <v>0</v>
      </c>
      <c r="I27" s="15">
        <f t="shared" si="3"/>
        <v>19698</v>
      </c>
    </row>
    <row r="28" spans="1:9" ht="15.75" customHeight="1">
      <c r="A28" s="6" t="s">
        <v>87</v>
      </c>
      <c r="B28" s="6"/>
      <c r="C28" s="6"/>
      <c r="D28" s="15"/>
      <c r="E28" s="15"/>
      <c r="F28" s="15"/>
      <c r="G28" s="15"/>
      <c r="H28" s="15"/>
      <c r="I28" s="15"/>
    </row>
    <row r="29" spans="1:9" ht="15">
      <c r="A29" s="7" t="s">
        <v>67</v>
      </c>
      <c r="B29" s="7">
        <v>14.64</v>
      </c>
      <c r="C29" s="7">
        <v>13.64</v>
      </c>
      <c r="D29" s="16">
        <v>25617</v>
      </c>
      <c r="E29" s="16">
        <v>8318</v>
      </c>
      <c r="F29" s="16">
        <v>3014</v>
      </c>
      <c r="G29" s="16"/>
      <c r="H29" s="16">
        <v>700</v>
      </c>
      <c r="I29" s="15">
        <f>D29+E29+F29+G29+H29</f>
        <v>37649</v>
      </c>
    </row>
    <row r="30" spans="1:9" s="22" customFormat="1" ht="14.25">
      <c r="A30" s="6" t="s">
        <v>58</v>
      </c>
      <c r="B30" s="6">
        <v>14.64</v>
      </c>
      <c r="C30" s="6">
        <v>13.64</v>
      </c>
      <c r="D30" s="15">
        <f>D29</f>
        <v>25617</v>
      </c>
      <c r="E30" s="15">
        <f>E29</f>
        <v>8318</v>
      </c>
      <c r="F30" s="15">
        <f>F29</f>
        <v>3014</v>
      </c>
      <c r="G30" s="15">
        <f>G29</f>
        <v>0</v>
      </c>
      <c r="H30" s="15">
        <f>H29</f>
        <v>700</v>
      </c>
      <c r="I30" s="15">
        <f>D30+E30+F30+G30+H30</f>
        <v>37649</v>
      </c>
    </row>
    <row r="31" spans="1:9" s="22" customFormat="1" ht="15" customHeight="1">
      <c r="A31" s="6" t="s">
        <v>90</v>
      </c>
      <c r="B31" s="6">
        <v>19.22</v>
      </c>
      <c r="C31" s="6">
        <v>18.02</v>
      </c>
      <c r="D31" s="24">
        <f aca="true" t="shared" si="4" ref="D31:I31">+D30+D27</f>
        <v>34880</v>
      </c>
      <c r="E31" s="24">
        <f t="shared" si="4"/>
        <v>11193</v>
      </c>
      <c r="F31" s="24">
        <f t="shared" si="4"/>
        <v>10574</v>
      </c>
      <c r="G31" s="24">
        <f t="shared" si="4"/>
        <v>0</v>
      </c>
      <c r="H31" s="24">
        <f t="shared" si="4"/>
        <v>700</v>
      </c>
      <c r="I31" s="24">
        <f t="shared" si="4"/>
        <v>57347</v>
      </c>
    </row>
    <row r="36" spans="1:9" ht="16.5">
      <c r="A36" s="54">
        <v>3</v>
      </c>
      <c r="B36" s="54"/>
      <c r="C36" s="54"/>
      <c r="D36" s="54"/>
      <c r="E36" s="54"/>
      <c r="F36" s="54"/>
      <c r="G36" s="54"/>
      <c r="H36" s="54"/>
      <c r="I36" s="54"/>
    </row>
  </sheetData>
  <sheetProtection/>
  <mergeCells count="4">
    <mergeCell ref="A2:I2"/>
    <mergeCell ref="A3:I3"/>
    <mergeCell ref="A36:I36"/>
    <mergeCell ref="B5:C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4">
      <selection activeCell="A23" sqref="A23"/>
    </sheetView>
  </sheetViews>
  <sheetFormatPr defaultColWidth="9.140625" defaultRowHeight="12.75"/>
  <cols>
    <col min="1" max="1" width="61.57421875" style="0" customWidth="1"/>
    <col min="2" max="2" width="11.00390625" style="0" customWidth="1"/>
    <col min="3" max="3" width="10.00390625" style="0" customWidth="1"/>
    <col min="4" max="4" width="9.7109375" style="0" customWidth="1"/>
    <col min="5" max="5" width="12.7109375" style="0" customWidth="1"/>
    <col min="6" max="6" width="13.7109375" style="0" customWidth="1"/>
    <col min="7" max="7" width="13.140625" style="0" customWidth="1"/>
    <col min="8" max="8" width="13.421875" style="0" customWidth="1"/>
    <col min="9" max="9" width="10.57421875" style="0" customWidth="1"/>
  </cols>
  <sheetData>
    <row r="1" spans="1:9" ht="16.5">
      <c r="A1" s="1"/>
      <c r="B1" s="1"/>
      <c r="C1" s="1"/>
      <c r="I1" s="3" t="s">
        <v>50</v>
      </c>
    </row>
    <row r="2" spans="1:9" ht="16.5">
      <c r="A2" s="46" t="s">
        <v>60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46" t="s">
        <v>85</v>
      </c>
      <c r="B3" s="46"/>
      <c r="C3" s="46"/>
      <c r="D3" s="46"/>
      <c r="E3" s="46"/>
      <c r="F3" s="46"/>
      <c r="G3" s="46"/>
      <c r="H3" s="46"/>
      <c r="I3" s="46"/>
    </row>
    <row r="4" ht="15.75">
      <c r="I4" s="3" t="s">
        <v>0</v>
      </c>
    </row>
    <row r="5" spans="1:9" ht="15">
      <c r="A5" s="8"/>
      <c r="B5" s="50" t="s">
        <v>93</v>
      </c>
      <c r="C5" s="51"/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9" ht="15">
      <c r="A6" s="9" t="s">
        <v>7</v>
      </c>
      <c r="B6" s="9" t="s">
        <v>94</v>
      </c>
      <c r="C6" s="9" t="s">
        <v>95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51</v>
      </c>
      <c r="I6" s="26" t="s">
        <v>12</v>
      </c>
    </row>
    <row r="7" spans="1:9" ht="17.25" customHeight="1">
      <c r="A7" s="6" t="s">
        <v>97</v>
      </c>
      <c r="B7" s="6"/>
      <c r="C7" s="6"/>
      <c r="D7" s="15"/>
      <c r="E7" s="15"/>
      <c r="F7" s="15"/>
      <c r="G7" s="15"/>
      <c r="H7" s="15"/>
      <c r="I7" s="15"/>
    </row>
    <row r="8" spans="1:9" ht="15">
      <c r="A8" s="7" t="s">
        <v>82</v>
      </c>
      <c r="B8" s="7">
        <v>43.75</v>
      </c>
      <c r="C8" s="7">
        <v>41.75</v>
      </c>
      <c r="D8" s="16">
        <v>86370</v>
      </c>
      <c r="E8" s="16">
        <v>28939</v>
      </c>
      <c r="F8" s="38">
        <v>15633</v>
      </c>
      <c r="G8" s="16"/>
      <c r="H8" s="16">
        <v>3567</v>
      </c>
      <c r="I8" s="15">
        <f aca="true" t="shared" si="0" ref="I8:I20">D8+E8+F8+G8+H8</f>
        <v>134509</v>
      </c>
    </row>
    <row r="9" spans="1:9" ht="15">
      <c r="A9" s="7" t="s">
        <v>72</v>
      </c>
      <c r="B9" s="7">
        <v>2</v>
      </c>
      <c r="C9" s="7">
        <v>2</v>
      </c>
      <c r="D9" s="16">
        <v>5657</v>
      </c>
      <c r="E9" s="16">
        <v>1851</v>
      </c>
      <c r="F9" s="38">
        <v>477</v>
      </c>
      <c r="G9" s="17"/>
      <c r="H9" s="17"/>
      <c r="I9" s="15">
        <f>D9+E9+F9+G9+H9</f>
        <v>7985</v>
      </c>
    </row>
    <row r="10" spans="1:9" ht="15">
      <c r="A10" s="7" t="s">
        <v>73</v>
      </c>
      <c r="B10" s="7">
        <v>5</v>
      </c>
      <c r="C10" s="7">
        <v>5</v>
      </c>
      <c r="D10" s="16">
        <v>8457</v>
      </c>
      <c r="E10" s="16">
        <v>2784</v>
      </c>
      <c r="F10" s="38">
        <v>4716</v>
      </c>
      <c r="G10" s="17"/>
      <c r="H10" s="17"/>
      <c r="I10" s="15">
        <f>D10+E10+F10+G10+H10</f>
        <v>15957</v>
      </c>
    </row>
    <row r="11" spans="1:12" ht="15">
      <c r="A11" s="7" t="s">
        <v>37</v>
      </c>
      <c r="B11" s="7"/>
      <c r="C11" s="7"/>
      <c r="D11" s="17"/>
      <c r="E11" s="17"/>
      <c r="F11" s="38">
        <v>28553</v>
      </c>
      <c r="G11" s="17"/>
      <c r="H11" s="17"/>
      <c r="I11" s="15">
        <f>D11+E11+F11+G11+H11</f>
        <v>28553</v>
      </c>
      <c r="L11" s="27"/>
    </row>
    <row r="12" spans="1:9" ht="15">
      <c r="A12" s="7" t="s">
        <v>74</v>
      </c>
      <c r="B12" s="7">
        <v>9</v>
      </c>
      <c r="C12" s="7">
        <v>9</v>
      </c>
      <c r="D12" s="16">
        <v>25158</v>
      </c>
      <c r="E12" s="16">
        <v>8544</v>
      </c>
      <c r="F12" s="38">
        <v>2790</v>
      </c>
      <c r="G12" s="16"/>
      <c r="H12" s="16">
        <v>1324</v>
      </c>
      <c r="I12" s="15">
        <f t="shared" si="0"/>
        <v>37816</v>
      </c>
    </row>
    <row r="13" spans="1:9" ht="15">
      <c r="A13" s="7" t="s">
        <v>75</v>
      </c>
      <c r="B13" s="7"/>
      <c r="C13" s="7"/>
      <c r="D13" s="16">
        <v>804</v>
      </c>
      <c r="E13" s="16">
        <v>257</v>
      </c>
      <c r="F13" s="38">
        <v>1181</v>
      </c>
      <c r="G13" s="17"/>
      <c r="H13" s="17"/>
      <c r="I13" s="15">
        <f t="shared" si="0"/>
        <v>2242</v>
      </c>
    </row>
    <row r="14" spans="1:9" ht="15">
      <c r="A14" s="7" t="s">
        <v>84</v>
      </c>
      <c r="B14" s="7"/>
      <c r="C14" s="7"/>
      <c r="D14" s="16">
        <v>250</v>
      </c>
      <c r="E14" s="16">
        <v>81</v>
      </c>
      <c r="F14" s="38"/>
      <c r="G14" s="17"/>
      <c r="H14" s="17"/>
      <c r="I14" s="15">
        <f t="shared" si="0"/>
        <v>331</v>
      </c>
    </row>
    <row r="15" spans="1:9" ht="15.75" customHeight="1">
      <c r="A15" s="39" t="s">
        <v>76</v>
      </c>
      <c r="B15" s="39">
        <v>2</v>
      </c>
      <c r="C15" s="39">
        <v>2</v>
      </c>
      <c r="D15" s="16">
        <v>3906</v>
      </c>
      <c r="E15" s="16">
        <v>1293</v>
      </c>
      <c r="F15" s="16">
        <v>407</v>
      </c>
      <c r="G15" s="17"/>
      <c r="H15" s="17"/>
      <c r="I15" s="15">
        <f t="shared" si="0"/>
        <v>5606</v>
      </c>
    </row>
    <row r="16" spans="1:9" ht="15">
      <c r="A16" s="7" t="s">
        <v>38</v>
      </c>
      <c r="B16" s="7"/>
      <c r="C16" s="7"/>
      <c r="D16" s="17"/>
      <c r="E16" s="17"/>
      <c r="F16" s="16">
        <v>1343</v>
      </c>
      <c r="G16" s="17"/>
      <c r="H16" s="17"/>
      <c r="I16" s="15">
        <f>D16+E16+F16+G16+H16</f>
        <v>1343</v>
      </c>
    </row>
    <row r="17" spans="1:9" ht="15">
      <c r="A17" s="7" t="s">
        <v>91</v>
      </c>
      <c r="B17" s="7"/>
      <c r="C17" s="7"/>
      <c r="D17" s="16"/>
      <c r="E17" s="16"/>
      <c r="F17" s="16">
        <v>219</v>
      </c>
      <c r="G17" s="16"/>
      <c r="H17" s="16"/>
      <c r="I17" s="15">
        <f t="shared" si="0"/>
        <v>219</v>
      </c>
    </row>
    <row r="18" spans="1:9" ht="14.25">
      <c r="A18" s="6" t="s">
        <v>59</v>
      </c>
      <c r="B18" s="6">
        <v>61.75</v>
      </c>
      <c r="C18" s="6">
        <v>59.75</v>
      </c>
      <c r="D18" s="15">
        <f aca="true" t="shared" si="1" ref="D18:I18">SUM(D8:D17)</f>
        <v>130602</v>
      </c>
      <c r="E18" s="15">
        <f t="shared" si="1"/>
        <v>43749</v>
      </c>
      <c r="F18" s="15">
        <f t="shared" si="1"/>
        <v>55319</v>
      </c>
      <c r="G18" s="15">
        <f t="shared" si="1"/>
        <v>0</v>
      </c>
      <c r="H18" s="15">
        <f t="shared" si="1"/>
        <v>4891</v>
      </c>
      <c r="I18" s="15">
        <f t="shared" si="1"/>
        <v>234561</v>
      </c>
    </row>
    <row r="19" spans="1:9" ht="14.25">
      <c r="A19" s="6" t="s">
        <v>99</v>
      </c>
      <c r="B19" s="6"/>
      <c r="C19" s="6"/>
      <c r="D19" s="15">
        <v>130</v>
      </c>
      <c r="E19" s="15">
        <v>36</v>
      </c>
      <c r="F19" s="15">
        <v>12420</v>
      </c>
      <c r="G19" s="15"/>
      <c r="H19" s="15"/>
      <c r="I19" s="15">
        <f t="shared" si="0"/>
        <v>12586</v>
      </c>
    </row>
    <row r="20" spans="1:9" ht="14.25">
      <c r="A20" s="6" t="s">
        <v>98</v>
      </c>
      <c r="B20" s="6"/>
      <c r="C20" s="6"/>
      <c r="D20" s="15"/>
      <c r="E20" s="15"/>
      <c r="F20" s="15"/>
      <c r="G20" s="15"/>
      <c r="H20" s="15">
        <v>27246</v>
      </c>
      <c r="I20" s="15">
        <f t="shared" si="0"/>
        <v>27246</v>
      </c>
    </row>
    <row r="21" spans="1:9" s="22" customFormat="1" ht="14.25">
      <c r="A21" s="6" t="s">
        <v>39</v>
      </c>
      <c r="B21" s="6">
        <v>248.15</v>
      </c>
      <c r="C21" s="6">
        <v>283.5</v>
      </c>
      <c r="D21" s="15">
        <f>+D19+D18+'3. old'!D31+'3. old'!D21+'2. old'!D25+'2. old'!D13+'2. old'!D10+'1. old'!D29+'1. old'!D11+D20</f>
        <v>463835</v>
      </c>
      <c r="E21" s="15">
        <f>+E19+E18+'3. old'!E31+'3. old'!E21+'2. old'!E25+'2. old'!E13+'2. old'!E10+'1. old'!E29+'1. old'!E11+E20</f>
        <v>155078</v>
      </c>
      <c r="F21" s="15">
        <f>+F19+F18+'3. old'!F31+'3. old'!F21+'2. old'!F25+'2. old'!F13+'2. old'!F10+'1. old'!F29+'1. old'!F11+F20</f>
        <v>279169</v>
      </c>
      <c r="G21" s="15">
        <f>+G19+G18+'3. old'!G31+'3. old'!G21+'2. old'!G25+'2. old'!G13+'2. old'!G10+'1. old'!G29+'1. old'!G11+G20</f>
        <v>507607</v>
      </c>
      <c r="H21" s="15">
        <f>+H19+H18+'3. old'!H31+'3. old'!H21+'2. old'!H25+'2. old'!H13+'2. old'!H10+'1. old'!H29+'1. old'!H11+H20</f>
        <v>173788</v>
      </c>
      <c r="I21" s="15">
        <f>+I19+I18+'3. old'!I31+'3. old'!I21+'2. old'!I25+'2. old'!I13+'2. old'!I10+'1. old'!I29+'1. old'!I11+I20</f>
        <v>1579477</v>
      </c>
    </row>
    <row r="22" spans="1:9" s="22" customFormat="1" ht="14.25">
      <c r="A22" s="35"/>
      <c r="B22" s="35"/>
      <c r="C22" s="35"/>
      <c r="D22" s="34"/>
      <c r="E22" s="34"/>
      <c r="F22" s="34"/>
      <c r="G22" s="34"/>
      <c r="H22" s="34"/>
      <c r="I22" s="34"/>
    </row>
    <row r="23" spans="1:9" s="22" customFormat="1" ht="14.25">
      <c r="A23" s="35"/>
      <c r="B23" s="35"/>
      <c r="C23" s="35"/>
      <c r="D23" s="34"/>
      <c r="E23" s="34"/>
      <c r="F23" s="34"/>
      <c r="G23" s="34"/>
      <c r="H23" s="34"/>
      <c r="I23" s="34"/>
    </row>
    <row r="28" ht="12.75">
      <c r="D28" s="27"/>
    </row>
    <row r="37" spans="1:9" ht="16.5">
      <c r="A37" s="55">
        <v>4</v>
      </c>
      <c r="B37" s="55"/>
      <c r="C37" s="55"/>
      <c r="D37" s="55"/>
      <c r="E37" s="55"/>
      <c r="F37" s="55"/>
      <c r="G37" s="55"/>
      <c r="H37" s="55"/>
      <c r="I37" s="55"/>
    </row>
  </sheetData>
  <sheetProtection/>
  <mergeCells count="4">
    <mergeCell ref="A37:I37"/>
    <mergeCell ref="A2:I2"/>
    <mergeCell ref="A3:I3"/>
    <mergeCell ref="B5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2009-02-03T14:55:10Z</cp:lastPrinted>
  <dcterms:created xsi:type="dcterms:W3CDTF">2006-01-11T07:43:41Z</dcterms:created>
  <dcterms:modified xsi:type="dcterms:W3CDTF">2009-02-04T15:52:32Z</dcterms:modified>
  <cp:category/>
  <cp:version/>
  <cp:contentType/>
  <cp:contentStatus/>
</cp:coreProperties>
</file>