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tat." sheetId="1" r:id="rId1"/>
    <sheet name="Kitűnő,jeles" sheetId="2" r:id="rId2"/>
    <sheet name="Munka3" sheetId="3" r:id="rId3"/>
  </sheets>
  <definedNames>
    <definedName name="_xlnm.Print_Area" localSheetId="0">'Stat.'!$A$1:$AO$36</definedName>
  </definedNames>
  <calcPr fullCalcOnLoad="1"/>
</workbook>
</file>

<file path=xl/sharedStrings.xml><?xml version="1.0" encoding="utf-8"?>
<sst xmlns="http://schemas.openxmlformats.org/spreadsheetml/2006/main" count="107" uniqueCount="72">
  <si>
    <t>Osztály</t>
  </si>
  <si>
    <t>Ebből</t>
  </si>
  <si>
    <t>Bukások</t>
  </si>
  <si>
    <t>Magatartás</t>
  </si>
  <si>
    <t>Szorgalom</t>
  </si>
  <si>
    <t>Osztályozottak sz.</t>
  </si>
  <si>
    <t>Beírt tan.száma</t>
  </si>
  <si>
    <t>1.a</t>
  </si>
  <si>
    <t>1.b</t>
  </si>
  <si>
    <t>2.a</t>
  </si>
  <si>
    <t>2.b</t>
  </si>
  <si>
    <t>3.a</t>
  </si>
  <si>
    <t>3.b</t>
  </si>
  <si>
    <t>4.a</t>
  </si>
  <si>
    <t>4.b</t>
  </si>
  <si>
    <t>Összes</t>
  </si>
  <si>
    <t>5.a</t>
  </si>
  <si>
    <t>5.b</t>
  </si>
  <si>
    <t>6.a</t>
  </si>
  <si>
    <t>6.b</t>
  </si>
  <si>
    <t>7.a</t>
  </si>
  <si>
    <t>7.b</t>
  </si>
  <si>
    <t>7.c</t>
  </si>
  <si>
    <t>8.a</t>
  </si>
  <si>
    <t>8.b</t>
  </si>
  <si>
    <t>8.c</t>
  </si>
  <si>
    <t>10.</t>
  </si>
  <si>
    <t>11.</t>
  </si>
  <si>
    <t>12.</t>
  </si>
  <si>
    <t>Beteg</t>
  </si>
  <si>
    <t>Egyéb</t>
  </si>
  <si>
    <t>Több tant.</t>
  </si>
  <si>
    <t>Össz.</t>
  </si>
  <si>
    <t>Átlag</t>
  </si>
  <si>
    <t>Mulasztott napok száma</t>
  </si>
  <si>
    <t>Igazolt</t>
  </si>
  <si>
    <t>Igazolatlan</t>
  </si>
  <si>
    <t>Dicséretek</t>
  </si>
  <si>
    <t>Polg.mest.</t>
  </si>
  <si>
    <t>Igazgatói</t>
  </si>
  <si>
    <t>Oszt.f.</t>
  </si>
  <si>
    <t>O.f.szób.</t>
  </si>
  <si>
    <t>O.f.írásb.</t>
  </si>
  <si>
    <t>Ig.figy.</t>
  </si>
  <si>
    <t>Ig.intés</t>
  </si>
  <si>
    <t>Ig.megróv.</t>
  </si>
  <si>
    <t>Büntetések</t>
  </si>
  <si>
    <t>Felmentett</t>
  </si>
  <si>
    <t>Ig.távol</t>
  </si>
  <si>
    <t>Mindössz.</t>
  </si>
  <si>
    <t>Távozott tan. Sz.</t>
  </si>
  <si>
    <t>Érkezett tan.sz.</t>
  </si>
  <si>
    <t>Jelenlegi létszám</t>
  </si>
  <si>
    <t xml:space="preserve"> </t>
  </si>
  <si>
    <t>O.f.intés</t>
  </si>
  <si>
    <t>O.f. megrovás</t>
  </si>
  <si>
    <t>Ig.szig.megróvás</t>
  </si>
  <si>
    <t>1-2 tant</t>
  </si>
  <si>
    <t>Spec.1-4.</t>
  </si>
  <si>
    <t>Spec.5-8.</t>
  </si>
  <si>
    <t>Kitűnő</t>
  </si>
  <si>
    <t xml:space="preserve">Jeles </t>
  </si>
  <si>
    <t>Kitűnő és jeles tanulók száma</t>
  </si>
  <si>
    <t>Alsó Összes</t>
  </si>
  <si>
    <t>Felső Összes</t>
  </si>
  <si>
    <t>Ált.isk.össz.</t>
  </si>
  <si>
    <t>Spec. Összes</t>
  </si>
  <si>
    <t>Gimn. Összes</t>
  </si>
  <si>
    <t>Gimn.  9.</t>
  </si>
  <si>
    <t>5.c</t>
  </si>
  <si>
    <t>Nevelőtest.dics.</t>
  </si>
  <si>
    <t>2007/2008. év végi statisztika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</si>
</sst>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63"/>
      <name val="Arial CE"/>
      <family val="2"/>
    </font>
    <font>
      <b/>
      <sz val="11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0" fillId="0" borderId="5" xfId="0" applyBorder="1" applyAlignment="1">
      <alignment vertical="center" textRotation="90"/>
    </xf>
    <xf numFmtId="0" fontId="0" fillId="0" borderId="6" xfId="0" applyBorder="1" applyAlignment="1">
      <alignment vertical="center" textRotation="90"/>
    </xf>
    <xf numFmtId="0" fontId="0" fillId="0" borderId="4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3" fillId="0" borderId="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 textRotation="90"/>
    </xf>
    <xf numFmtId="0" fontId="3" fillId="0" borderId="8" xfId="0" applyFont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3" borderId="12" xfId="0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14" xfId="0" applyFont="1" applyFill="1" applyBorder="1" applyAlignment="1">
      <alignment/>
    </xf>
    <xf numFmtId="2" fontId="5" fillId="3" borderId="14" xfId="0" applyNumberFormat="1" applyFont="1" applyFill="1" applyBorder="1" applyAlignment="1">
      <alignment/>
    </xf>
    <xf numFmtId="2" fontId="5" fillId="3" borderId="14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4" xfId="0" applyBorder="1" applyAlignment="1">
      <alignment/>
    </xf>
    <xf numFmtId="0" fontId="5" fillId="3" borderId="24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5" fillId="3" borderId="26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5" fillId="3" borderId="29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5" fillId="3" borderId="12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5" fillId="3" borderId="33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0" fontId="5" fillId="3" borderId="3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29" xfId="0" applyFont="1" applyBorder="1" applyAlignment="1">
      <alignment/>
    </xf>
    <xf numFmtId="0" fontId="0" fillId="3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9" xfId="0" applyFill="1" applyBorder="1" applyAlignment="1">
      <alignment/>
    </xf>
    <xf numFmtId="0" fontId="8" fillId="2" borderId="18" xfId="0" applyFont="1" applyFill="1" applyBorder="1" applyAlignment="1">
      <alignment horizontal="left"/>
    </xf>
    <xf numFmtId="0" fontId="8" fillId="2" borderId="12" xfId="0" applyFont="1" applyFill="1" applyBorder="1" applyAlignment="1">
      <alignment/>
    </xf>
    <xf numFmtId="2" fontId="8" fillId="2" borderId="12" xfId="0" applyNumberFormat="1" applyFont="1" applyFill="1" applyBorder="1" applyAlignment="1">
      <alignment/>
    </xf>
    <xf numFmtId="2" fontId="8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2" borderId="38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38" xfId="0" applyFont="1" applyFill="1" applyBorder="1" applyAlignment="1">
      <alignment textRotation="90"/>
    </xf>
    <xf numFmtId="0" fontId="2" fillId="2" borderId="5" xfId="0" applyFont="1" applyFill="1" applyBorder="1" applyAlignment="1">
      <alignment textRotation="90"/>
    </xf>
    <xf numFmtId="0" fontId="2" fillId="0" borderId="40" xfId="0" applyFont="1" applyBorder="1" applyAlignment="1">
      <alignment vertical="center" textRotation="90"/>
    </xf>
    <xf numFmtId="0" fontId="2" fillId="0" borderId="6" xfId="0" applyFont="1" applyBorder="1" applyAlignment="1">
      <alignment vertical="center" textRotation="90"/>
    </xf>
    <xf numFmtId="44" fontId="3" fillId="0" borderId="0" xfId="17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tabSelected="1" workbookViewId="0" topLeftCell="A1">
      <selection activeCell="A35" sqref="A35:AO35"/>
    </sheetView>
  </sheetViews>
  <sheetFormatPr defaultColWidth="9.00390625" defaultRowHeight="12.75"/>
  <cols>
    <col min="1" max="1" width="13.375" style="0" customWidth="1"/>
    <col min="2" max="2" width="4.75390625" style="45" customWidth="1"/>
    <col min="3" max="4" width="4.75390625" style="0" customWidth="1"/>
    <col min="5" max="5" width="4.75390625" style="45" customWidth="1"/>
    <col min="6" max="6" width="4.75390625" style="0" customWidth="1"/>
    <col min="7" max="7" width="3.125" style="0" customWidth="1"/>
    <col min="8" max="8" width="3.25390625" style="0" customWidth="1"/>
    <col min="9" max="9" width="3.125" style="0" customWidth="1"/>
    <col min="10" max="10" width="3.00390625" style="0" customWidth="1"/>
    <col min="11" max="11" width="4.00390625" style="0" customWidth="1"/>
    <col min="12" max="13" width="5.25390625" style="0" customWidth="1"/>
    <col min="14" max="14" width="4.875" style="0" customWidth="1"/>
    <col min="15" max="15" width="4.625" style="0" customWidth="1"/>
    <col min="16" max="16" width="5.00390625" style="0" customWidth="1"/>
    <col min="17" max="17" width="4.625" style="0" customWidth="1"/>
    <col min="18" max="18" width="6.375" style="0" customWidth="1"/>
    <col min="19" max="19" width="4.75390625" style="0" customWidth="1"/>
    <col min="20" max="20" width="4.375" style="0" customWidth="1"/>
    <col min="21" max="21" width="4.625" style="0" customWidth="1"/>
    <col min="22" max="22" width="4.875" style="0" customWidth="1"/>
    <col min="23" max="23" width="5.75390625" style="0" customWidth="1"/>
    <col min="24" max="24" width="7.75390625" style="0" customWidth="1"/>
    <col min="25" max="25" width="5.625" style="0" customWidth="1"/>
    <col min="26" max="26" width="7.375" style="0" customWidth="1"/>
    <col min="27" max="27" width="8.25390625" style="0" customWidth="1"/>
    <col min="28" max="28" width="1.625" style="0" hidden="1" customWidth="1"/>
    <col min="29" max="29" width="5.625" style="0" customWidth="1"/>
    <col min="30" max="31" width="4.375" style="0" customWidth="1"/>
    <col min="32" max="32" width="4.875" style="0" customWidth="1"/>
    <col min="33" max="33" width="4.125" style="0" customWidth="1"/>
    <col min="34" max="34" width="4.875" style="0" customWidth="1"/>
    <col min="35" max="35" width="3.875" style="0" customWidth="1"/>
    <col min="36" max="36" width="4.125" style="0" customWidth="1"/>
    <col min="37" max="37" width="3.875" style="0" customWidth="1"/>
    <col min="38" max="38" width="4.125" style="0" customWidth="1"/>
    <col min="39" max="41" width="4.625" style="0" customWidth="1"/>
  </cols>
  <sheetData>
    <row r="1" spans="1:41" ht="19.5" customHeight="1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21" customHeight="1" thickBot="1">
      <c r="A2" s="117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42" customHeight="1" thickBot="1">
      <c r="A3" s="119" t="s">
        <v>0</v>
      </c>
      <c r="B3" s="129" t="s">
        <v>6</v>
      </c>
      <c r="C3" s="112" t="s">
        <v>50</v>
      </c>
      <c r="D3" s="112" t="s">
        <v>51</v>
      </c>
      <c r="E3" s="114" t="s">
        <v>52</v>
      </c>
      <c r="F3" s="131" t="s">
        <v>5</v>
      </c>
      <c r="G3" s="121" t="s">
        <v>1</v>
      </c>
      <c r="H3" s="122"/>
      <c r="I3" s="122"/>
      <c r="J3" s="123"/>
      <c r="K3" s="121" t="s">
        <v>2</v>
      </c>
      <c r="L3" s="122"/>
      <c r="M3" s="123"/>
      <c r="N3" s="121" t="s">
        <v>3</v>
      </c>
      <c r="O3" s="122"/>
      <c r="P3" s="122"/>
      <c r="Q3" s="122"/>
      <c r="R3" s="122"/>
      <c r="S3" s="124" t="s">
        <v>4</v>
      </c>
      <c r="T3" s="125"/>
      <c r="U3" s="125"/>
      <c r="V3" s="125"/>
      <c r="W3" s="125"/>
      <c r="X3" s="126" t="s">
        <v>34</v>
      </c>
      <c r="Y3" s="127"/>
      <c r="Z3" s="127"/>
      <c r="AA3" s="127"/>
      <c r="AB3" s="128"/>
      <c r="AC3" s="109" t="s">
        <v>37</v>
      </c>
      <c r="AD3" s="110"/>
      <c r="AE3" s="110"/>
      <c r="AF3" s="111"/>
      <c r="AG3" s="109" t="s">
        <v>46</v>
      </c>
      <c r="AH3" s="110"/>
      <c r="AI3" s="110"/>
      <c r="AJ3" s="110"/>
      <c r="AK3" s="110"/>
      <c r="AL3" s="110"/>
      <c r="AM3" s="110"/>
      <c r="AN3" s="110"/>
      <c r="AO3" s="111"/>
    </row>
    <row r="4" spans="1:41" ht="67.5" customHeight="1" thickBot="1">
      <c r="A4" s="120"/>
      <c r="B4" s="130"/>
      <c r="C4" s="113"/>
      <c r="D4" s="113"/>
      <c r="E4" s="115"/>
      <c r="F4" s="132"/>
      <c r="G4" s="6" t="s">
        <v>47</v>
      </c>
      <c r="H4" s="7" t="s">
        <v>48</v>
      </c>
      <c r="I4" s="7" t="s">
        <v>29</v>
      </c>
      <c r="J4" s="8" t="s">
        <v>30</v>
      </c>
      <c r="K4" s="9" t="s">
        <v>57</v>
      </c>
      <c r="L4" s="10" t="s">
        <v>31</v>
      </c>
      <c r="M4" s="11" t="s">
        <v>32</v>
      </c>
      <c r="N4" s="12">
        <v>5</v>
      </c>
      <c r="O4" s="13">
        <v>4</v>
      </c>
      <c r="P4" s="13">
        <v>3</v>
      </c>
      <c r="Q4" s="14">
        <v>2</v>
      </c>
      <c r="R4" s="15" t="s">
        <v>33</v>
      </c>
      <c r="S4" s="16">
        <v>5</v>
      </c>
      <c r="T4" s="17">
        <v>4</v>
      </c>
      <c r="U4" s="17">
        <v>3</v>
      </c>
      <c r="V4" s="18">
        <v>2</v>
      </c>
      <c r="W4" s="19" t="s">
        <v>33</v>
      </c>
      <c r="X4" s="6" t="s">
        <v>35</v>
      </c>
      <c r="Y4" s="7" t="s">
        <v>36</v>
      </c>
      <c r="Z4" s="21" t="s">
        <v>15</v>
      </c>
      <c r="AA4" s="20" t="s">
        <v>33</v>
      </c>
      <c r="AB4" s="1"/>
      <c r="AC4" s="6" t="s">
        <v>40</v>
      </c>
      <c r="AD4" s="2" t="s">
        <v>39</v>
      </c>
      <c r="AE4" s="21" t="s">
        <v>38</v>
      </c>
      <c r="AF4" s="22" t="s">
        <v>15</v>
      </c>
      <c r="AG4" s="5" t="s">
        <v>41</v>
      </c>
      <c r="AH4" s="2" t="s">
        <v>42</v>
      </c>
      <c r="AI4" s="3" t="s">
        <v>54</v>
      </c>
      <c r="AJ4" s="3" t="s">
        <v>55</v>
      </c>
      <c r="AK4" s="2"/>
      <c r="AL4" s="3" t="s">
        <v>43</v>
      </c>
      <c r="AM4" s="3" t="s">
        <v>44</v>
      </c>
      <c r="AN4" s="3" t="s">
        <v>45</v>
      </c>
      <c r="AO4" s="4" t="s">
        <v>56</v>
      </c>
    </row>
    <row r="5" spans="1:41" ht="14.25" customHeight="1">
      <c r="A5" s="84" t="s">
        <v>7</v>
      </c>
      <c r="B5" s="42">
        <v>23</v>
      </c>
      <c r="C5" s="27">
        <v>1</v>
      </c>
      <c r="D5" s="27">
        <v>2</v>
      </c>
      <c r="E5" s="42">
        <v>24</v>
      </c>
      <c r="F5" s="28">
        <v>24</v>
      </c>
      <c r="G5" s="31">
        <v>0</v>
      </c>
      <c r="H5" s="31">
        <v>0</v>
      </c>
      <c r="I5" s="31">
        <v>0</v>
      </c>
      <c r="J5" s="31">
        <v>0</v>
      </c>
      <c r="K5" s="23">
        <v>0</v>
      </c>
      <c r="L5" s="23">
        <v>2</v>
      </c>
      <c r="M5" s="56">
        <f aca="true" t="shared" si="0" ref="M5:M12">+K5+L5</f>
        <v>2</v>
      </c>
      <c r="N5" s="23">
        <v>12</v>
      </c>
      <c r="O5" s="23">
        <v>7</v>
      </c>
      <c r="P5" s="23">
        <v>5</v>
      </c>
      <c r="Q5" s="23">
        <v>0</v>
      </c>
      <c r="R5" s="33">
        <f>+(N5*5+O5*4+P5*3+Q5*2)/F5</f>
        <v>4.291666666666667</v>
      </c>
      <c r="S5" s="23">
        <v>12</v>
      </c>
      <c r="T5" s="23">
        <v>6</v>
      </c>
      <c r="U5" s="23">
        <v>5</v>
      </c>
      <c r="V5" s="23">
        <v>1</v>
      </c>
      <c r="W5" s="33">
        <f>+(S5*5+T5*4+U5*3+V5*2)/F5</f>
        <v>4.208333333333333</v>
      </c>
      <c r="X5" s="23">
        <v>321</v>
      </c>
      <c r="Y5" s="23">
        <v>43</v>
      </c>
      <c r="Z5" s="23">
        <v>364</v>
      </c>
      <c r="AA5" s="32">
        <f>+Z5/F5</f>
        <v>15.166666666666666</v>
      </c>
      <c r="AB5" s="23"/>
      <c r="AC5" s="23">
        <v>4</v>
      </c>
      <c r="AD5" s="23">
        <v>15</v>
      </c>
      <c r="AE5" s="23">
        <v>0</v>
      </c>
      <c r="AF5" s="29">
        <f>+AC5+AD5+AE5</f>
        <v>19</v>
      </c>
      <c r="AG5" s="23">
        <v>1</v>
      </c>
      <c r="AH5" s="23">
        <v>1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4">
        <v>0</v>
      </c>
    </row>
    <row r="6" spans="1:41" ht="12.75">
      <c r="A6" s="85" t="s">
        <v>8</v>
      </c>
      <c r="B6" s="43">
        <v>20</v>
      </c>
      <c r="C6" s="30">
        <v>1</v>
      </c>
      <c r="D6" s="30">
        <v>2</v>
      </c>
      <c r="E6" s="43">
        <v>21</v>
      </c>
      <c r="F6" s="23">
        <v>21</v>
      </c>
      <c r="G6" s="23">
        <v>0</v>
      </c>
      <c r="H6" s="23">
        <v>0</v>
      </c>
      <c r="I6" s="23">
        <v>0</v>
      </c>
      <c r="J6" s="23">
        <v>0</v>
      </c>
      <c r="K6" s="23">
        <v>3</v>
      </c>
      <c r="L6" s="23">
        <v>0</v>
      </c>
      <c r="M6" s="56">
        <f t="shared" si="0"/>
        <v>3</v>
      </c>
      <c r="N6" s="23">
        <v>8</v>
      </c>
      <c r="O6" s="23">
        <v>10</v>
      </c>
      <c r="P6" s="23">
        <v>3</v>
      </c>
      <c r="Q6" s="23">
        <v>0</v>
      </c>
      <c r="R6" s="33">
        <f aca="true" t="shared" si="1" ref="R6:R35">+(N6*5+O6*4+P6*3+Q6*2)/F6</f>
        <v>4.238095238095238</v>
      </c>
      <c r="S6" s="23">
        <v>9</v>
      </c>
      <c r="T6" s="23">
        <v>9</v>
      </c>
      <c r="U6" s="23">
        <v>3</v>
      </c>
      <c r="V6" s="23">
        <v>0</v>
      </c>
      <c r="W6" s="33">
        <f aca="true" t="shared" si="2" ref="W6:W35">+(S6*5+T6*4+U6*3+V6*2)/F6</f>
        <v>4.285714285714286</v>
      </c>
      <c r="X6" s="23">
        <v>268</v>
      </c>
      <c r="Y6" s="23">
        <v>2</v>
      </c>
      <c r="Z6" s="23">
        <f>+X6+Y6</f>
        <v>270</v>
      </c>
      <c r="AA6" s="32">
        <f aca="true" t="shared" si="3" ref="AA6:AA35">+Z6/F6</f>
        <v>12.857142857142858</v>
      </c>
      <c r="AB6" s="23"/>
      <c r="AC6" s="23">
        <v>49</v>
      </c>
      <c r="AD6" s="23">
        <v>22</v>
      </c>
      <c r="AE6" s="23">
        <v>0</v>
      </c>
      <c r="AF6" s="29">
        <f>+AC6+AD6+AE6</f>
        <v>71</v>
      </c>
      <c r="AG6" s="23">
        <v>0</v>
      </c>
      <c r="AH6" s="23">
        <v>2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4">
        <v>0</v>
      </c>
    </row>
    <row r="7" spans="1:41" ht="12.75">
      <c r="A7" s="86" t="s">
        <v>9</v>
      </c>
      <c r="B7" s="44">
        <v>23</v>
      </c>
      <c r="C7" s="23">
        <v>1</v>
      </c>
      <c r="D7" s="23">
        <v>0</v>
      </c>
      <c r="E7" s="44">
        <v>22</v>
      </c>
      <c r="F7" s="23">
        <v>22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56">
        <f t="shared" si="0"/>
        <v>0</v>
      </c>
      <c r="N7" s="23">
        <v>11</v>
      </c>
      <c r="O7" s="23">
        <v>4</v>
      </c>
      <c r="P7" s="23">
        <v>7</v>
      </c>
      <c r="Q7" s="23">
        <v>0</v>
      </c>
      <c r="R7" s="33">
        <f t="shared" si="1"/>
        <v>4.181818181818182</v>
      </c>
      <c r="S7" s="23">
        <v>11</v>
      </c>
      <c r="T7" s="23">
        <v>5</v>
      </c>
      <c r="U7" s="23">
        <v>6</v>
      </c>
      <c r="V7" s="23">
        <v>0</v>
      </c>
      <c r="W7" s="33">
        <f t="shared" si="2"/>
        <v>4.2272727272727275</v>
      </c>
      <c r="X7" s="23">
        <v>147</v>
      </c>
      <c r="Y7" s="23">
        <v>0</v>
      </c>
      <c r="Z7" s="23">
        <f aca="true" t="shared" si="4" ref="Z7:Z12">+X7+Y7</f>
        <v>147</v>
      </c>
      <c r="AA7" s="32">
        <f t="shared" si="3"/>
        <v>6.681818181818182</v>
      </c>
      <c r="AB7" s="23"/>
      <c r="AC7" s="23">
        <v>3</v>
      </c>
      <c r="AD7" s="23">
        <v>0</v>
      </c>
      <c r="AE7" s="23">
        <v>0</v>
      </c>
      <c r="AF7" s="29">
        <f aca="true" t="shared" si="5" ref="AF7:AF35">+AC7+AD7+AE7</f>
        <v>3</v>
      </c>
      <c r="AG7" s="23">
        <v>5</v>
      </c>
      <c r="AH7" s="23">
        <v>4</v>
      </c>
      <c r="AI7" s="23">
        <v>2</v>
      </c>
      <c r="AJ7" s="23">
        <v>4</v>
      </c>
      <c r="AK7" s="23">
        <v>0</v>
      </c>
      <c r="AL7" s="23">
        <v>1</v>
      </c>
      <c r="AM7" s="23">
        <v>0</v>
      </c>
      <c r="AN7" s="23">
        <v>0</v>
      </c>
      <c r="AO7" s="24">
        <v>0</v>
      </c>
    </row>
    <row r="8" spans="1:41" ht="12.75">
      <c r="A8" s="85" t="s">
        <v>10</v>
      </c>
      <c r="B8" s="44">
        <v>27</v>
      </c>
      <c r="C8" s="23">
        <v>0</v>
      </c>
      <c r="D8" s="23">
        <v>0</v>
      </c>
      <c r="E8" s="44">
        <v>27</v>
      </c>
      <c r="F8" s="23">
        <v>27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56">
        <f t="shared" si="0"/>
        <v>0</v>
      </c>
      <c r="N8" s="23">
        <v>18</v>
      </c>
      <c r="O8" s="23">
        <v>8</v>
      </c>
      <c r="P8" s="23">
        <v>1</v>
      </c>
      <c r="Q8" s="23">
        <v>0</v>
      </c>
      <c r="R8" s="33">
        <f t="shared" si="1"/>
        <v>4.62962962962963</v>
      </c>
      <c r="S8" s="23">
        <v>17</v>
      </c>
      <c r="T8" s="23">
        <v>9</v>
      </c>
      <c r="U8" s="23">
        <v>1</v>
      </c>
      <c r="V8" s="23">
        <v>0</v>
      </c>
      <c r="W8" s="33">
        <f t="shared" si="2"/>
        <v>4.592592592592593</v>
      </c>
      <c r="X8" s="23">
        <v>353</v>
      </c>
      <c r="Y8" s="23">
        <v>0</v>
      </c>
      <c r="Z8" s="23">
        <f t="shared" si="4"/>
        <v>353</v>
      </c>
      <c r="AA8" s="32">
        <f t="shared" si="3"/>
        <v>13.074074074074074</v>
      </c>
      <c r="AB8" s="23"/>
      <c r="AC8" s="23">
        <v>25</v>
      </c>
      <c r="AD8" s="23">
        <v>66</v>
      </c>
      <c r="AE8" s="23">
        <v>0</v>
      </c>
      <c r="AF8" s="29">
        <f t="shared" si="5"/>
        <v>91</v>
      </c>
      <c r="AG8" s="23">
        <v>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4">
        <v>0</v>
      </c>
    </row>
    <row r="9" spans="1:41" ht="12.75">
      <c r="A9" s="85" t="s">
        <v>11</v>
      </c>
      <c r="B9" s="44">
        <v>27</v>
      </c>
      <c r="C9" s="23">
        <v>0</v>
      </c>
      <c r="D9" s="23">
        <v>0</v>
      </c>
      <c r="E9" s="44">
        <v>27</v>
      </c>
      <c r="F9" s="23">
        <v>27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56">
        <f t="shared" si="0"/>
        <v>0</v>
      </c>
      <c r="N9" s="23">
        <v>20</v>
      </c>
      <c r="O9" s="23">
        <v>6</v>
      </c>
      <c r="P9" s="23">
        <v>0</v>
      </c>
      <c r="Q9" s="23">
        <v>0</v>
      </c>
      <c r="R9" s="33">
        <f t="shared" si="1"/>
        <v>4.592592592592593</v>
      </c>
      <c r="S9" s="23">
        <v>17</v>
      </c>
      <c r="T9" s="23">
        <v>8</v>
      </c>
      <c r="U9" s="23">
        <v>1</v>
      </c>
      <c r="V9" s="23">
        <v>0</v>
      </c>
      <c r="W9" s="33">
        <f t="shared" si="2"/>
        <v>4.444444444444445</v>
      </c>
      <c r="X9" s="23">
        <v>158</v>
      </c>
      <c r="Y9" s="23">
        <v>0</v>
      </c>
      <c r="Z9" s="23">
        <f t="shared" si="4"/>
        <v>158</v>
      </c>
      <c r="AA9" s="32">
        <f t="shared" si="3"/>
        <v>5.851851851851852</v>
      </c>
      <c r="AB9" s="23"/>
      <c r="AC9" s="23">
        <v>13</v>
      </c>
      <c r="AD9" s="23">
        <v>32</v>
      </c>
      <c r="AE9" s="23">
        <v>0</v>
      </c>
      <c r="AF9" s="29">
        <f t="shared" si="5"/>
        <v>45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4">
        <v>0</v>
      </c>
    </row>
    <row r="10" spans="1:41" ht="12.75">
      <c r="A10" s="85" t="s">
        <v>12</v>
      </c>
      <c r="B10" s="44">
        <v>21</v>
      </c>
      <c r="C10" s="23">
        <v>1</v>
      </c>
      <c r="D10" s="23">
        <v>1</v>
      </c>
      <c r="E10" s="44">
        <v>21</v>
      </c>
      <c r="F10" s="23">
        <v>21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56">
        <f t="shared" si="0"/>
        <v>0</v>
      </c>
      <c r="N10" s="23">
        <v>11</v>
      </c>
      <c r="O10" s="23">
        <v>1</v>
      </c>
      <c r="P10" s="23">
        <v>8</v>
      </c>
      <c r="Q10" s="23">
        <v>1</v>
      </c>
      <c r="R10" s="33">
        <f t="shared" si="1"/>
        <v>4.0476190476190474</v>
      </c>
      <c r="S10" s="23">
        <v>8</v>
      </c>
      <c r="T10" s="23">
        <v>5</v>
      </c>
      <c r="U10" s="23">
        <v>6</v>
      </c>
      <c r="V10" s="23">
        <v>2</v>
      </c>
      <c r="W10" s="33">
        <f t="shared" si="2"/>
        <v>3.9047619047619047</v>
      </c>
      <c r="X10" s="23">
        <v>275</v>
      </c>
      <c r="Y10" s="23">
        <v>13</v>
      </c>
      <c r="Z10" s="23">
        <f t="shared" si="4"/>
        <v>288</v>
      </c>
      <c r="AA10" s="32">
        <f t="shared" si="3"/>
        <v>13.714285714285714</v>
      </c>
      <c r="AB10" s="23"/>
      <c r="AC10" s="23">
        <v>8</v>
      </c>
      <c r="AD10" s="57">
        <v>6</v>
      </c>
      <c r="AE10" s="23">
        <v>0</v>
      </c>
      <c r="AF10" s="29">
        <f t="shared" si="5"/>
        <v>14</v>
      </c>
      <c r="AG10" s="23">
        <v>7</v>
      </c>
      <c r="AH10" s="23">
        <v>7</v>
      </c>
      <c r="AI10" s="23">
        <v>1</v>
      </c>
      <c r="AJ10" s="23">
        <v>1</v>
      </c>
      <c r="AK10" s="23">
        <v>0</v>
      </c>
      <c r="AL10" s="23">
        <v>1</v>
      </c>
      <c r="AM10" s="23">
        <v>0</v>
      </c>
      <c r="AN10" s="23">
        <v>0</v>
      </c>
      <c r="AO10" s="24">
        <v>0</v>
      </c>
    </row>
    <row r="11" spans="1:41" ht="12.75">
      <c r="A11" s="85" t="s">
        <v>13</v>
      </c>
      <c r="B11" s="44">
        <v>24</v>
      </c>
      <c r="C11" s="23">
        <v>0</v>
      </c>
      <c r="D11" s="23">
        <v>0</v>
      </c>
      <c r="E11" s="44">
        <v>24</v>
      </c>
      <c r="F11" s="23">
        <v>24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56">
        <f t="shared" si="0"/>
        <v>0</v>
      </c>
      <c r="N11" s="23">
        <v>14</v>
      </c>
      <c r="O11" s="23">
        <v>8</v>
      </c>
      <c r="P11" s="23">
        <v>2</v>
      </c>
      <c r="Q11" s="23">
        <v>0</v>
      </c>
      <c r="R11" s="33">
        <f t="shared" si="1"/>
        <v>4.5</v>
      </c>
      <c r="S11" s="23">
        <v>8</v>
      </c>
      <c r="T11" s="23">
        <v>14</v>
      </c>
      <c r="U11" s="23">
        <v>1</v>
      </c>
      <c r="V11" s="23">
        <v>1</v>
      </c>
      <c r="W11" s="33">
        <f t="shared" si="2"/>
        <v>4.208333333333333</v>
      </c>
      <c r="X11" s="23">
        <v>255</v>
      </c>
      <c r="Y11" s="23">
        <v>0</v>
      </c>
      <c r="Z11" s="23">
        <f t="shared" si="4"/>
        <v>255</v>
      </c>
      <c r="AA11" s="32">
        <f t="shared" si="3"/>
        <v>10.625</v>
      </c>
      <c r="AB11" s="23"/>
      <c r="AC11" s="23">
        <v>17</v>
      </c>
      <c r="AD11" s="23">
        <v>28</v>
      </c>
      <c r="AE11" s="23">
        <v>0</v>
      </c>
      <c r="AF11" s="29">
        <f t="shared" si="5"/>
        <v>45</v>
      </c>
      <c r="AG11" s="57">
        <v>0</v>
      </c>
      <c r="AH11" s="23">
        <v>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4">
        <v>0</v>
      </c>
    </row>
    <row r="12" spans="1:41" ht="13.5" thickBot="1">
      <c r="A12" s="85" t="s">
        <v>14</v>
      </c>
      <c r="B12" s="44">
        <v>18</v>
      </c>
      <c r="C12" s="23">
        <v>0</v>
      </c>
      <c r="D12" s="23">
        <v>0</v>
      </c>
      <c r="E12" s="44">
        <v>18</v>
      </c>
      <c r="F12" s="23">
        <v>18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56">
        <f t="shared" si="0"/>
        <v>0</v>
      </c>
      <c r="N12" s="23">
        <v>11</v>
      </c>
      <c r="O12" s="23">
        <v>2</v>
      </c>
      <c r="P12" s="23">
        <v>1</v>
      </c>
      <c r="Q12" s="23">
        <v>3</v>
      </c>
      <c r="R12" s="33">
        <f t="shared" si="1"/>
        <v>4</v>
      </c>
      <c r="S12" s="23">
        <v>4</v>
      </c>
      <c r="T12" s="23">
        <v>6</v>
      </c>
      <c r="U12" s="23">
        <v>4</v>
      </c>
      <c r="V12" s="23">
        <v>3</v>
      </c>
      <c r="W12" s="33">
        <f t="shared" si="2"/>
        <v>3.4444444444444446</v>
      </c>
      <c r="X12" s="23">
        <v>214</v>
      </c>
      <c r="Y12" s="23">
        <v>0</v>
      </c>
      <c r="Z12" s="23">
        <f t="shared" si="4"/>
        <v>214</v>
      </c>
      <c r="AA12" s="32">
        <f t="shared" si="3"/>
        <v>11.88888888888889</v>
      </c>
      <c r="AB12" s="23"/>
      <c r="AC12" s="57">
        <v>3</v>
      </c>
      <c r="AD12" s="23">
        <v>13</v>
      </c>
      <c r="AE12" s="23">
        <v>0</v>
      </c>
      <c r="AF12" s="29">
        <f t="shared" si="5"/>
        <v>16</v>
      </c>
      <c r="AG12" s="23">
        <v>1</v>
      </c>
      <c r="AH12" s="23">
        <v>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4">
        <v>0</v>
      </c>
    </row>
    <row r="13" spans="1:41" s="50" customFormat="1" ht="13.5" thickBot="1">
      <c r="A13" s="63" t="s">
        <v>63</v>
      </c>
      <c r="B13" s="46">
        <f aca="true" t="shared" si="6" ref="B13:L13">SUM(B5:B12)</f>
        <v>183</v>
      </c>
      <c r="C13" s="46">
        <f t="shared" si="6"/>
        <v>4</v>
      </c>
      <c r="D13" s="46">
        <f t="shared" si="6"/>
        <v>5</v>
      </c>
      <c r="E13" s="46">
        <f t="shared" si="6"/>
        <v>184</v>
      </c>
      <c r="F13" s="46">
        <f t="shared" si="6"/>
        <v>184</v>
      </c>
      <c r="G13" s="46">
        <f t="shared" si="6"/>
        <v>0</v>
      </c>
      <c r="H13" s="46">
        <f t="shared" si="6"/>
        <v>0</v>
      </c>
      <c r="I13" s="46">
        <f t="shared" si="6"/>
        <v>0</v>
      </c>
      <c r="J13" s="46">
        <f t="shared" si="6"/>
        <v>0</v>
      </c>
      <c r="K13" s="46">
        <f t="shared" si="6"/>
        <v>3</v>
      </c>
      <c r="L13" s="46">
        <f t="shared" si="6"/>
        <v>2</v>
      </c>
      <c r="M13" s="46">
        <f aca="true" t="shared" si="7" ref="M13:M35">+K13+L13</f>
        <v>5</v>
      </c>
      <c r="N13" s="46">
        <f>SUM(N5:N12)</f>
        <v>105</v>
      </c>
      <c r="O13" s="46">
        <f>SUM(O5:O12)</f>
        <v>46</v>
      </c>
      <c r="P13" s="46">
        <f>SUM(P5:P12)</f>
        <v>27</v>
      </c>
      <c r="Q13" s="46">
        <f>SUM(Q5:Q12)</f>
        <v>4</v>
      </c>
      <c r="R13" s="47">
        <f t="shared" si="1"/>
        <v>4.336956521739131</v>
      </c>
      <c r="S13" s="46">
        <f>SUM(S5:S12)</f>
        <v>86</v>
      </c>
      <c r="T13" s="46">
        <f>SUM(T5:T12)</f>
        <v>62</v>
      </c>
      <c r="U13" s="46">
        <f>SUM(U5:U12)</f>
        <v>27</v>
      </c>
      <c r="V13" s="46">
        <f>SUM(V5:V12)</f>
        <v>7</v>
      </c>
      <c r="W13" s="47">
        <f t="shared" si="2"/>
        <v>4.201086956521739</v>
      </c>
      <c r="X13" s="46">
        <f>SUM(X5:X12)</f>
        <v>1991</v>
      </c>
      <c r="Y13" s="46">
        <f>SUM(Y5:Y12)</f>
        <v>58</v>
      </c>
      <c r="Z13" s="46">
        <f aca="true" t="shared" si="8" ref="Z13:Z28">+X13+Y13</f>
        <v>2049</v>
      </c>
      <c r="AA13" s="48">
        <f t="shared" si="3"/>
        <v>11.13586956521739</v>
      </c>
      <c r="AB13" s="46"/>
      <c r="AC13" s="46">
        <f>SUM(AC5:AC12)</f>
        <v>122</v>
      </c>
      <c r="AD13" s="46">
        <f>SUM(AD5:AD12)</f>
        <v>182</v>
      </c>
      <c r="AE13" s="46">
        <f>SUM(AE5:AE12)</f>
        <v>0</v>
      </c>
      <c r="AF13" s="46">
        <f t="shared" si="5"/>
        <v>304</v>
      </c>
      <c r="AG13" s="46">
        <f aca="true" t="shared" si="9" ref="AG13:AO13">SUM(AG5:AG12)</f>
        <v>19</v>
      </c>
      <c r="AH13" s="46">
        <f t="shared" si="9"/>
        <v>22</v>
      </c>
      <c r="AI13" s="46">
        <f t="shared" si="9"/>
        <v>3</v>
      </c>
      <c r="AJ13" s="46">
        <f t="shared" si="9"/>
        <v>5</v>
      </c>
      <c r="AK13" s="46">
        <f t="shared" si="9"/>
        <v>0</v>
      </c>
      <c r="AL13" s="46">
        <f t="shared" si="9"/>
        <v>2</v>
      </c>
      <c r="AM13" s="46">
        <f t="shared" si="9"/>
        <v>0</v>
      </c>
      <c r="AN13" s="46">
        <f t="shared" si="9"/>
        <v>0</v>
      </c>
      <c r="AO13" s="49">
        <f t="shared" si="9"/>
        <v>0</v>
      </c>
    </row>
    <row r="14" spans="1:41" ht="12.75">
      <c r="A14" s="85" t="s">
        <v>16</v>
      </c>
      <c r="B14" s="44">
        <v>20</v>
      </c>
      <c r="C14" s="23">
        <v>2</v>
      </c>
      <c r="D14" s="23">
        <v>0</v>
      </c>
      <c r="E14" s="44">
        <v>18</v>
      </c>
      <c r="F14" s="23">
        <v>18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0</v>
      </c>
      <c r="M14" s="56">
        <f t="shared" si="7"/>
        <v>2</v>
      </c>
      <c r="N14" s="23">
        <v>6</v>
      </c>
      <c r="O14" s="23">
        <v>7</v>
      </c>
      <c r="P14" s="23">
        <v>3</v>
      </c>
      <c r="Q14" s="23">
        <v>2</v>
      </c>
      <c r="R14" s="33">
        <f t="shared" si="1"/>
        <v>3.9444444444444446</v>
      </c>
      <c r="S14" s="23">
        <v>6</v>
      </c>
      <c r="T14" s="23">
        <v>3</v>
      </c>
      <c r="U14" s="23">
        <v>5</v>
      </c>
      <c r="V14" s="23">
        <v>4</v>
      </c>
      <c r="W14" s="33">
        <f t="shared" si="2"/>
        <v>3.611111111111111</v>
      </c>
      <c r="X14" s="23">
        <v>111</v>
      </c>
      <c r="Y14" s="23">
        <v>0</v>
      </c>
      <c r="Z14" s="23">
        <f t="shared" si="8"/>
        <v>111</v>
      </c>
      <c r="AA14" s="32">
        <f t="shared" si="3"/>
        <v>6.166666666666667</v>
      </c>
      <c r="AB14" s="23"/>
      <c r="AC14" s="23">
        <v>8</v>
      </c>
      <c r="AD14" s="23">
        <v>5</v>
      </c>
      <c r="AE14" s="23">
        <v>0</v>
      </c>
      <c r="AF14" s="29">
        <f t="shared" si="5"/>
        <v>13</v>
      </c>
      <c r="AG14" s="23">
        <v>0</v>
      </c>
      <c r="AH14" s="23">
        <v>4</v>
      </c>
      <c r="AI14" s="23">
        <v>4</v>
      </c>
      <c r="AJ14" s="23">
        <v>4</v>
      </c>
      <c r="AK14" s="23">
        <v>0</v>
      </c>
      <c r="AL14" s="23">
        <v>5</v>
      </c>
      <c r="AM14" s="23">
        <v>2</v>
      </c>
      <c r="AN14" s="23">
        <v>1</v>
      </c>
      <c r="AO14" s="24">
        <v>0</v>
      </c>
    </row>
    <row r="15" spans="1:41" ht="12.75">
      <c r="A15" s="85" t="s">
        <v>17</v>
      </c>
      <c r="B15" s="44">
        <v>22</v>
      </c>
      <c r="C15" s="23">
        <v>0</v>
      </c>
      <c r="D15" s="23">
        <v>1</v>
      </c>
      <c r="E15" s="44">
        <v>23</v>
      </c>
      <c r="F15" s="23">
        <v>23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6">
        <v>0</v>
      </c>
      <c r="N15" s="23">
        <v>20</v>
      </c>
      <c r="O15" s="23">
        <v>3</v>
      </c>
      <c r="P15" s="23">
        <v>0</v>
      </c>
      <c r="Q15" s="23">
        <v>0</v>
      </c>
      <c r="R15" s="33">
        <f t="shared" si="1"/>
        <v>4.869565217391305</v>
      </c>
      <c r="S15" s="23">
        <v>19</v>
      </c>
      <c r="T15" s="23">
        <v>4</v>
      </c>
      <c r="U15" s="23">
        <v>0</v>
      </c>
      <c r="V15" s="23">
        <v>0</v>
      </c>
      <c r="W15" s="33">
        <f t="shared" si="2"/>
        <v>4.826086956521739</v>
      </c>
      <c r="X15" s="23">
        <v>193</v>
      </c>
      <c r="Y15" s="23">
        <v>0</v>
      </c>
      <c r="Z15" s="23">
        <f t="shared" si="8"/>
        <v>193</v>
      </c>
      <c r="AA15" s="32">
        <f t="shared" si="3"/>
        <v>8.391304347826088</v>
      </c>
      <c r="AB15" s="23"/>
      <c r="AC15" s="23">
        <v>75</v>
      </c>
      <c r="AD15" s="23">
        <v>41</v>
      </c>
      <c r="AE15" s="23">
        <v>0</v>
      </c>
      <c r="AF15" s="29">
        <f t="shared" si="5"/>
        <v>116</v>
      </c>
      <c r="AG15" s="23">
        <v>3</v>
      </c>
      <c r="AH15" s="23">
        <v>1</v>
      </c>
      <c r="AI15" s="57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4">
        <v>0</v>
      </c>
    </row>
    <row r="16" spans="1:41" ht="12.75">
      <c r="A16" s="86" t="s">
        <v>69</v>
      </c>
      <c r="B16" s="44">
        <v>22</v>
      </c>
      <c r="C16" s="23">
        <v>2</v>
      </c>
      <c r="D16" s="23">
        <v>0</v>
      </c>
      <c r="E16" s="44">
        <v>20</v>
      </c>
      <c r="F16" s="23">
        <v>20</v>
      </c>
      <c r="G16" s="23">
        <v>0</v>
      </c>
      <c r="H16" s="23">
        <v>0</v>
      </c>
      <c r="I16" s="23">
        <v>0</v>
      </c>
      <c r="J16" s="23">
        <v>0</v>
      </c>
      <c r="K16" s="23">
        <v>1</v>
      </c>
      <c r="L16" s="23">
        <v>0</v>
      </c>
      <c r="M16" s="56">
        <f t="shared" si="7"/>
        <v>1</v>
      </c>
      <c r="N16" s="23">
        <v>5</v>
      </c>
      <c r="O16" s="23">
        <v>10</v>
      </c>
      <c r="P16" s="23">
        <v>5</v>
      </c>
      <c r="Q16" s="23">
        <v>0</v>
      </c>
      <c r="R16" s="33">
        <f>+(N16*5+O16*4+P16*3+Q16*2)/F16</f>
        <v>4</v>
      </c>
      <c r="S16" s="23">
        <v>3</v>
      </c>
      <c r="T16" s="23">
        <v>7</v>
      </c>
      <c r="U16" s="23">
        <v>7</v>
      </c>
      <c r="V16" s="23">
        <v>3</v>
      </c>
      <c r="W16" s="33">
        <f t="shared" si="2"/>
        <v>3.5</v>
      </c>
      <c r="X16" s="23">
        <v>227</v>
      </c>
      <c r="Y16" s="23">
        <v>21</v>
      </c>
      <c r="Z16" s="23">
        <f t="shared" si="8"/>
        <v>248</v>
      </c>
      <c r="AA16" s="32">
        <f t="shared" si="3"/>
        <v>12.4</v>
      </c>
      <c r="AB16" s="23"/>
      <c r="AC16" s="57">
        <v>55</v>
      </c>
      <c r="AD16" s="23">
        <v>20</v>
      </c>
      <c r="AE16" s="23">
        <v>0</v>
      </c>
      <c r="AF16" s="29">
        <f t="shared" si="5"/>
        <v>75</v>
      </c>
      <c r="AG16" s="23">
        <v>0</v>
      </c>
      <c r="AH16" s="23">
        <v>2</v>
      </c>
      <c r="AI16" s="23">
        <v>1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  <c r="AO16" s="24">
        <v>0</v>
      </c>
    </row>
    <row r="17" spans="1:41" ht="12.75">
      <c r="A17" s="85" t="s">
        <v>18</v>
      </c>
      <c r="B17" s="44">
        <v>27</v>
      </c>
      <c r="C17" s="23">
        <v>0</v>
      </c>
      <c r="D17" s="23">
        <v>1</v>
      </c>
      <c r="E17" s="44">
        <v>28</v>
      </c>
      <c r="F17" s="23">
        <v>28</v>
      </c>
      <c r="G17" s="23">
        <v>0</v>
      </c>
      <c r="H17" s="23">
        <v>0</v>
      </c>
      <c r="I17" s="23">
        <v>0</v>
      </c>
      <c r="J17" s="23">
        <v>0</v>
      </c>
      <c r="K17" s="23">
        <v>1</v>
      </c>
      <c r="L17" s="23">
        <v>0</v>
      </c>
      <c r="M17" s="56">
        <f t="shared" si="7"/>
        <v>1</v>
      </c>
      <c r="N17" s="23">
        <v>11</v>
      </c>
      <c r="O17" s="23">
        <v>8</v>
      </c>
      <c r="P17" s="23">
        <v>8</v>
      </c>
      <c r="Q17" s="23">
        <v>1</v>
      </c>
      <c r="R17" s="33">
        <f t="shared" si="1"/>
        <v>4.035714285714286</v>
      </c>
      <c r="S17" s="23">
        <v>8</v>
      </c>
      <c r="T17" s="23">
        <v>11</v>
      </c>
      <c r="U17" s="23">
        <v>6</v>
      </c>
      <c r="V17" s="23">
        <v>3</v>
      </c>
      <c r="W17" s="33">
        <f t="shared" si="2"/>
        <v>3.857142857142857</v>
      </c>
      <c r="X17" s="23">
        <v>225</v>
      </c>
      <c r="Y17" s="23">
        <v>21</v>
      </c>
      <c r="Z17" s="23">
        <v>246</v>
      </c>
      <c r="AA17" s="55">
        <f t="shared" si="3"/>
        <v>8.785714285714286</v>
      </c>
      <c r="AB17" s="23"/>
      <c r="AC17" s="23">
        <v>5</v>
      </c>
      <c r="AD17" s="23">
        <v>8</v>
      </c>
      <c r="AE17" s="23">
        <v>0</v>
      </c>
      <c r="AF17" s="29">
        <f t="shared" si="5"/>
        <v>13</v>
      </c>
      <c r="AG17" s="23">
        <v>10</v>
      </c>
      <c r="AH17" s="23">
        <v>5</v>
      </c>
      <c r="AI17" s="23">
        <v>6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4">
        <v>0</v>
      </c>
    </row>
    <row r="18" spans="1:41" ht="12.75">
      <c r="A18" s="85" t="s">
        <v>19</v>
      </c>
      <c r="B18" s="44">
        <v>28</v>
      </c>
      <c r="C18" s="23">
        <v>0</v>
      </c>
      <c r="D18" s="23">
        <v>0</v>
      </c>
      <c r="E18" s="44">
        <v>28</v>
      </c>
      <c r="F18" s="23">
        <v>28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6">
        <f t="shared" si="7"/>
        <v>0</v>
      </c>
      <c r="N18" s="23">
        <v>23</v>
      </c>
      <c r="O18" s="23">
        <v>5</v>
      </c>
      <c r="P18" s="23">
        <v>0</v>
      </c>
      <c r="Q18" s="23">
        <v>0</v>
      </c>
      <c r="R18" s="33">
        <f t="shared" si="1"/>
        <v>4.821428571428571</v>
      </c>
      <c r="S18" s="23">
        <v>23</v>
      </c>
      <c r="T18" s="23">
        <v>5</v>
      </c>
      <c r="U18" s="23">
        <v>0</v>
      </c>
      <c r="V18" s="23">
        <v>0</v>
      </c>
      <c r="W18" s="33">
        <f t="shared" si="2"/>
        <v>4.821428571428571</v>
      </c>
      <c r="X18" s="23">
        <v>163</v>
      </c>
      <c r="Y18" s="23">
        <v>0</v>
      </c>
      <c r="Z18" s="23">
        <f t="shared" si="8"/>
        <v>163</v>
      </c>
      <c r="AA18" s="32">
        <f t="shared" si="3"/>
        <v>5.821428571428571</v>
      </c>
      <c r="AB18" s="23"/>
      <c r="AC18" s="23">
        <v>31</v>
      </c>
      <c r="AD18" s="23">
        <v>38</v>
      </c>
      <c r="AE18" s="23">
        <v>0</v>
      </c>
      <c r="AF18" s="29">
        <f t="shared" si="5"/>
        <v>69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4">
        <v>0</v>
      </c>
    </row>
    <row r="19" spans="1:41" ht="12.75">
      <c r="A19" s="86" t="s">
        <v>20</v>
      </c>
      <c r="B19" s="44">
        <v>19</v>
      </c>
      <c r="C19" s="23">
        <v>1</v>
      </c>
      <c r="D19" s="23">
        <v>1</v>
      </c>
      <c r="E19" s="44">
        <v>19</v>
      </c>
      <c r="F19" s="23">
        <v>19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0</v>
      </c>
      <c r="M19" s="56">
        <f t="shared" si="7"/>
        <v>1</v>
      </c>
      <c r="N19" s="23">
        <v>3</v>
      </c>
      <c r="O19" s="23">
        <v>5</v>
      </c>
      <c r="P19" s="23">
        <v>7</v>
      </c>
      <c r="Q19" s="23">
        <v>1</v>
      </c>
      <c r="R19" s="33">
        <f t="shared" si="1"/>
        <v>3.0526315789473686</v>
      </c>
      <c r="S19" s="23">
        <v>1</v>
      </c>
      <c r="T19" s="23">
        <v>6</v>
      </c>
      <c r="U19" s="23">
        <v>7</v>
      </c>
      <c r="V19" s="23">
        <v>2</v>
      </c>
      <c r="W19" s="33">
        <f t="shared" si="2"/>
        <v>2.8421052631578947</v>
      </c>
      <c r="X19" s="23">
        <v>213</v>
      </c>
      <c r="Y19" s="23">
        <v>15</v>
      </c>
      <c r="Z19" s="23">
        <f t="shared" si="8"/>
        <v>228</v>
      </c>
      <c r="AA19" s="32">
        <f t="shared" si="3"/>
        <v>12</v>
      </c>
      <c r="AB19" s="23"/>
      <c r="AC19" s="23">
        <v>15</v>
      </c>
      <c r="AD19" s="23">
        <v>4</v>
      </c>
      <c r="AE19" s="23">
        <v>0</v>
      </c>
      <c r="AF19" s="29">
        <f t="shared" si="5"/>
        <v>19</v>
      </c>
      <c r="AG19" s="57">
        <v>11</v>
      </c>
      <c r="AH19" s="57">
        <v>11</v>
      </c>
      <c r="AI19" s="23">
        <v>8</v>
      </c>
      <c r="AJ19" s="23">
        <v>6</v>
      </c>
      <c r="AK19" s="23">
        <v>0</v>
      </c>
      <c r="AL19" s="23">
        <v>3</v>
      </c>
      <c r="AM19" s="23">
        <v>1</v>
      </c>
      <c r="AN19" s="23">
        <v>0</v>
      </c>
      <c r="AO19" s="24">
        <v>0</v>
      </c>
    </row>
    <row r="20" spans="1:41" ht="12.75">
      <c r="A20" s="85" t="s">
        <v>21</v>
      </c>
      <c r="B20" s="44">
        <v>22</v>
      </c>
      <c r="C20" s="23">
        <v>0</v>
      </c>
      <c r="D20" s="23">
        <v>0</v>
      </c>
      <c r="E20" s="44">
        <v>22</v>
      </c>
      <c r="F20" s="23">
        <v>22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6">
        <f t="shared" si="7"/>
        <v>0</v>
      </c>
      <c r="N20" s="23">
        <v>10</v>
      </c>
      <c r="O20" s="23">
        <v>12</v>
      </c>
      <c r="P20" s="23">
        <v>0</v>
      </c>
      <c r="Q20" s="23">
        <v>0</v>
      </c>
      <c r="R20" s="33">
        <f t="shared" si="1"/>
        <v>4.454545454545454</v>
      </c>
      <c r="S20" s="23">
        <v>9</v>
      </c>
      <c r="T20" s="23">
        <v>10</v>
      </c>
      <c r="U20" s="23">
        <v>3</v>
      </c>
      <c r="V20" s="23">
        <v>0</v>
      </c>
      <c r="W20" s="33">
        <f t="shared" si="2"/>
        <v>4.2727272727272725</v>
      </c>
      <c r="X20" s="30">
        <v>119</v>
      </c>
      <c r="Y20" s="34">
        <v>2</v>
      </c>
      <c r="Z20" s="23">
        <f t="shared" si="8"/>
        <v>121</v>
      </c>
      <c r="AA20" s="32">
        <f t="shared" si="3"/>
        <v>5.5</v>
      </c>
      <c r="AB20" s="23"/>
      <c r="AC20" s="23">
        <v>11</v>
      </c>
      <c r="AD20" s="57">
        <v>31</v>
      </c>
      <c r="AE20" s="23">
        <v>0</v>
      </c>
      <c r="AF20" s="29">
        <f t="shared" si="5"/>
        <v>42</v>
      </c>
      <c r="AG20" s="23">
        <v>0</v>
      </c>
      <c r="AH20" s="23">
        <v>10</v>
      </c>
      <c r="AI20" s="23">
        <v>6</v>
      </c>
      <c r="AJ20" s="23">
        <v>5</v>
      </c>
      <c r="AK20" s="23">
        <v>0</v>
      </c>
      <c r="AL20" s="23">
        <v>1</v>
      </c>
      <c r="AM20" s="23">
        <v>0</v>
      </c>
      <c r="AN20" s="23">
        <v>0</v>
      </c>
      <c r="AO20" s="24">
        <v>0</v>
      </c>
    </row>
    <row r="21" spans="1:41" ht="12.75">
      <c r="A21" s="85" t="s">
        <v>22</v>
      </c>
      <c r="B21" s="44">
        <v>20</v>
      </c>
      <c r="C21" s="23">
        <v>1</v>
      </c>
      <c r="D21" s="23">
        <v>1</v>
      </c>
      <c r="E21" s="44">
        <v>20</v>
      </c>
      <c r="F21" s="23">
        <v>20</v>
      </c>
      <c r="G21" s="23">
        <v>0</v>
      </c>
      <c r="H21" s="23">
        <v>0</v>
      </c>
      <c r="I21" s="23">
        <v>0</v>
      </c>
      <c r="J21" s="23">
        <v>1</v>
      </c>
      <c r="K21" s="23">
        <v>5</v>
      </c>
      <c r="L21" s="23">
        <v>2</v>
      </c>
      <c r="M21" s="56">
        <f t="shared" si="7"/>
        <v>7</v>
      </c>
      <c r="N21" s="23">
        <v>1</v>
      </c>
      <c r="O21" s="23">
        <v>9</v>
      </c>
      <c r="P21" s="23">
        <v>7</v>
      </c>
      <c r="Q21" s="23">
        <v>3</v>
      </c>
      <c r="R21" s="33">
        <f t="shared" si="1"/>
        <v>3.4</v>
      </c>
      <c r="S21" s="23">
        <v>2</v>
      </c>
      <c r="T21" s="23">
        <v>0</v>
      </c>
      <c r="U21" s="23">
        <v>10</v>
      </c>
      <c r="V21" s="23">
        <v>8</v>
      </c>
      <c r="W21" s="33">
        <f t="shared" si="2"/>
        <v>2.8</v>
      </c>
      <c r="X21" s="23">
        <v>238</v>
      </c>
      <c r="Y21" s="23">
        <v>75</v>
      </c>
      <c r="Z21" s="23">
        <f t="shared" si="8"/>
        <v>313</v>
      </c>
      <c r="AA21" s="32">
        <f t="shared" si="3"/>
        <v>15.65</v>
      </c>
      <c r="AB21" s="23"/>
      <c r="AC21" s="23">
        <v>20</v>
      </c>
      <c r="AD21" s="23">
        <v>4</v>
      </c>
      <c r="AE21" s="23">
        <v>0</v>
      </c>
      <c r="AF21" s="29">
        <f t="shared" si="5"/>
        <v>24</v>
      </c>
      <c r="AG21" s="23">
        <v>0</v>
      </c>
      <c r="AH21" s="23">
        <v>16</v>
      </c>
      <c r="AI21" s="57">
        <v>10</v>
      </c>
      <c r="AJ21" s="23">
        <v>9</v>
      </c>
      <c r="AK21" s="23">
        <v>0</v>
      </c>
      <c r="AL21" s="57">
        <v>8</v>
      </c>
      <c r="AM21" s="23">
        <v>6</v>
      </c>
      <c r="AN21" s="23">
        <v>5</v>
      </c>
      <c r="AO21" s="24">
        <v>0</v>
      </c>
    </row>
    <row r="22" spans="1:41" ht="12.75">
      <c r="A22" s="85" t="s">
        <v>23</v>
      </c>
      <c r="B22" s="44">
        <v>26</v>
      </c>
      <c r="C22" s="23">
        <v>0</v>
      </c>
      <c r="D22" s="23">
        <v>0</v>
      </c>
      <c r="E22" s="44">
        <v>26</v>
      </c>
      <c r="F22" s="23">
        <v>26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6">
        <f t="shared" si="7"/>
        <v>0</v>
      </c>
      <c r="N22" s="23">
        <v>16</v>
      </c>
      <c r="O22" s="23">
        <v>8</v>
      </c>
      <c r="P22" s="23">
        <v>2</v>
      </c>
      <c r="Q22" s="23">
        <v>0</v>
      </c>
      <c r="R22" s="33">
        <f t="shared" si="1"/>
        <v>4.538461538461538</v>
      </c>
      <c r="S22" s="23">
        <v>12</v>
      </c>
      <c r="T22" s="23">
        <v>11</v>
      </c>
      <c r="U22" s="23">
        <v>3</v>
      </c>
      <c r="V22" s="23">
        <v>0</v>
      </c>
      <c r="W22" s="33">
        <f t="shared" si="2"/>
        <v>4.346153846153846</v>
      </c>
      <c r="X22" s="23">
        <v>257</v>
      </c>
      <c r="Y22" s="23">
        <v>5</v>
      </c>
      <c r="Z22" s="23">
        <f t="shared" si="8"/>
        <v>262</v>
      </c>
      <c r="AA22" s="32">
        <f t="shared" si="3"/>
        <v>10.076923076923077</v>
      </c>
      <c r="AB22" s="23"/>
      <c r="AC22" s="23">
        <v>15</v>
      </c>
      <c r="AD22" s="23">
        <v>25</v>
      </c>
      <c r="AE22" s="23">
        <v>0</v>
      </c>
      <c r="AF22" s="29">
        <f t="shared" si="5"/>
        <v>40</v>
      </c>
      <c r="AG22" s="23">
        <v>0</v>
      </c>
      <c r="AH22" s="23">
        <v>24</v>
      </c>
      <c r="AI22" s="23">
        <v>1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4">
        <v>0</v>
      </c>
    </row>
    <row r="23" spans="1:41" ht="12.75">
      <c r="A23" s="85" t="s">
        <v>24</v>
      </c>
      <c r="B23" s="44">
        <v>24</v>
      </c>
      <c r="C23" s="23">
        <v>3</v>
      </c>
      <c r="D23" s="23">
        <v>0</v>
      </c>
      <c r="E23" s="44">
        <v>21</v>
      </c>
      <c r="F23" s="23">
        <v>21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6">
        <f t="shared" si="7"/>
        <v>0</v>
      </c>
      <c r="N23" s="23">
        <v>8</v>
      </c>
      <c r="O23" s="23">
        <v>8</v>
      </c>
      <c r="P23" s="23">
        <v>3</v>
      </c>
      <c r="Q23" s="23">
        <v>2</v>
      </c>
      <c r="R23" s="33">
        <f t="shared" si="1"/>
        <v>4.0476190476190474</v>
      </c>
      <c r="S23" s="23">
        <v>3</v>
      </c>
      <c r="T23" s="23">
        <v>4</v>
      </c>
      <c r="U23" s="23">
        <v>11</v>
      </c>
      <c r="V23" s="23">
        <v>3</v>
      </c>
      <c r="W23" s="33">
        <f t="shared" si="2"/>
        <v>3.3333333333333335</v>
      </c>
      <c r="X23" s="23">
        <v>354</v>
      </c>
      <c r="Y23" s="23">
        <v>16</v>
      </c>
      <c r="Z23" s="23">
        <f t="shared" si="8"/>
        <v>370</v>
      </c>
      <c r="AA23" s="32">
        <f t="shared" si="3"/>
        <v>17.61904761904762</v>
      </c>
      <c r="AB23" s="23"/>
      <c r="AC23" s="23">
        <v>45</v>
      </c>
      <c r="AD23" s="23">
        <v>9</v>
      </c>
      <c r="AE23" s="23">
        <v>0</v>
      </c>
      <c r="AF23" s="29">
        <f t="shared" si="5"/>
        <v>54</v>
      </c>
      <c r="AG23" s="23">
        <v>0</v>
      </c>
      <c r="AH23" s="23">
        <v>8</v>
      </c>
      <c r="AI23" s="23">
        <v>8</v>
      </c>
      <c r="AJ23" s="23">
        <v>4</v>
      </c>
      <c r="AK23" s="23">
        <v>0</v>
      </c>
      <c r="AL23" s="23">
        <v>4</v>
      </c>
      <c r="AM23" s="23">
        <v>3</v>
      </c>
      <c r="AN23" s="23">
        <v>3</v>
      </c>
      <c r="AO23" s="24">
        <v>2</v>
      </c>
    </row>
    <row r="24" spans="1:41" ht="13.5" thickBot="1">
      <c r="A24" s="85" t="s">
        <v>25</v>
      </c>
      <c r="B24" s="44">
        <v>24</v>
      </c>
      <c r="C24" s="23">
        <v>0</v>
      </c>
      <c r="D24" s="23">
        <v>0</v>
      </c>
      <c r="E24" s="44">
        <v>24</v>
      </c>
      <c r="F24" s="23">
        <v>24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23">
        <v>0</v>
      </c>
      <c r="M24" s="56">
        <f t="shared" si="7"/>
        <v>1</v>
      </c>
      <c r="N24" s="23">
        <v>12</v>
      </c>
      <c r="O24" s="23">
        <v>7</v>
      </c>
      <c r="P24" s="23">
        <v>5</v>
      </c>
      <c r="Q24" s="23">
        <v>0</v>
      </c>
      <c r="R24" s="33">
        <f t="shared" si="1"/>
        <v>4.291666666666667</v>
      </c>
      <c r="S24" s="23">
        <v>4</v>
      </c>
      <c r="T24" s="23">
        <v>6</v>
      </c>
      <c r="U24" s="23">
        <v>12</v>
      </c>
      <c r="V24" s="23">
        <v>2</v>
      </c>
      <c r="W24" s="33">
        <f t="shared" si="2"/>
        <v>3.5</v>
      </c>
      <c r="X24" s="23">
        <v>230</v>
      </c>
      <c r="Y24" s="23">
        <v>10</v>
      </c>
      <c r="Z24" s="23">
        <f t="shared" si="8"/>
        <v>240</v>
      </c>
      <c r="AA24" s="32">
        <f t="shared" si="3"/>
        <v>10</v>
      </c>
      <c r="AB24" s="23"/>
      <c r="AC24" s="23">
        <v>42</v>
      </c>
      <c r="AD24" s="23">
        <v>8</v>
      </c>
      <c r="AE24" s="23">
        <v>0</v>
      </c>
      <c r="AF24" s="29">
        <f t="shared" si="5"/>
        <v>50</v>
      </c>
      <c r="AG24" s="23">
        <v>10</v>
      </c>
      <c r="AH24" s="23">
        <v>9</v>
      </c>
      <c r="AI24" s="23">
        <v>9</v>
      </c>
      <c r="AJ24" s="23">
        <v>7</v>
      </c>
      <c r="AK24" s="23">
        <v>0</v>
      </c>
      <c r="AL24" s="23">
        <v>4</v>
      </c>
      <c r="AM24" s="23">
        <v>3</v>
      </c>
      <c r="AN24" s="23">
        <v>2</v>
      </c>
      <c r="AO24" s="24">
        <v>0</v>
      </c>
    </row>
    <row r="25" spans="1:41" s="50" customFormat="1" ht="13.5" thickBot="1">
      <c r="A25" s="62" t="s">
        <v>64</v>
      </c>
      <c r="B25" s="51">
        <f>SUM(B14:B24)</f>
        <v>254</v>
      </c>
      <c r="C25" s="51">
        <f aca="true" t="shared" si="10" ref="C25:L25">SUM(C14:C24)</f>
        <v>9</v>
      </c>
      <c r="D25" s="51">
        <f t="shared" si="10"/>
        <v>4</v>
      </c>
      <c r="E25" s="51">
        <f t="shared" si="10"/>
        <v>249</v>
      </c>
      <c r="F25" s="51">
        <f t="shared" si="10"/>
        <v>249</v>
      </c>
      <c r="G25" s="51">
        <f t="shared" si="10"/>
        <v>0</v>
      </c>
      <c r="H25" s="51">
        <f t="shared" si="10"/>
        <v>0</v>
      </c>
      <c r="I25" s="51">
        <f t="shared" si="10"/>
        <v>0</v>
      </c>
      <c r="J25" s="51">
        <f t="shared" si="10"/>
        <v>1</v>
      </c>
      <c r="K25" s="51">
        <f t="shared" si="10"/>
        <v>11</v>
      </c>
      <c r="L25" s="51">
        <f t="shared" si="10"/>
        <v>2</v>
      </c>
      <c r="M25" s="51">
        <f t="shared" si="7"/>
        <v>13</v>
      </c>
      <c r="N25" s="51">
        <f>SUM(N14:N24)</f>
        <v>115</v>
      </c>
      <c r="O25" s="51">
        <f>SUM(O14:O24)</f>
        <v>82</v>
      </c>
      <c r="P25" s="51">
        <f>SUM(P14:P24)</f>
        <v>40</v>
      </c>
      <c r="Q25" s="51">
        <f>SUM(Q14:Q24)</f>
        <v>9</v>
      </c>
      <c r="R25" s="52">
        <f t="shared" si="1"/>
        <v>4.180722891566265</v>
      </c>
      <c r="S25" s="51">
        <f>SUM(S14:S24)</f>
        <v>90</v>
      </c>
      <c r="T25" s="51">
        <f>SUM(T14:T24)</f>
        <v>67</v>
      </c>
      <c r="U25" s="51">
        <f>SUM(U14:U24)</f>
        <v>64</v>
      </c>
      <c r="V25" s="51">
        <f>SUM(V14:V24)</f>
        <v>25</v>
      </c>
      <c r="W25" s="52">
        <f t="shared" si="2"/>
        <v>3.855421686746988</v>
      </c>
      <c r="X25" s="51">
        <f>SUM(X14:X24)</f>
        <v>2330</v>
      </c>
      <c r="Y25" s="51">
        <f>SUM(Y14:Y24)</f>
        <v>165</v>
      </c>
      <c r="Z25" s="51">
        <f t="shared" si="8"/>
        <v>2495</v>
      </c>
      <c r="AA25" s="53">
        <f t="shared" si="3"/>
        <v>10.02008032128514</v>
      </c>
      <c r="AB25" s="51"/>
      <c r="AC25" s="51">
        <f>SUM(AC14:AC24)</f>
        <v>322</v>
      </c>
      <c r="AD25" s="51">
        <f>SUM(AD14:AD24)</f>
        <v>193</v>
      </c>
      <c r="AE25" s="51">
        <f>SUM(AE14:AE24)</f>
        <v>0</v>
      </c>
      <c r="AF25" s="51">
        <f t="shared" si="5"/>
        <v>515</v>
      </c>
      <c r="AG25" s="51">
        <f aca="true" t="shared" si="11" ref="AG25:AO25">SUM(AG14:AG24)</f>
        <v>34</v>
      </c>
      <c r="AH25" s="51">
        <f t="shared" si="11"/>
        <v>90</v>
      </c>
      <c r="AI25" s="51">
        <f t="shared" si="11"/>
        <v>53</v>
      </c>
      <c r="AJ25" s="51">
        <f t="shared" si="11"/>
        <v>36</v>
      </c>
      <c r="AK25" s="51">
        <f t="shared" si="11"/>
        <v>0</v>
      </c>
      <c r="AL25" s="51">
        <f t="shared" si="11"/>
        <v>25</v>
      </c>
      <c r="AM25" s="51">
        <f t="shared" si="11"/>
        <v>15</v>
      </c>
      <c r="AN25" s="51">
        <f t="shared" si="11"/>
        <v>11</v>
      </c>
      <c r="AO25" s="54">
        <f t="shared" si="11"/>
        <v>2</v>
      </c>
    </row>
    <row r="26" spans="1:41" s="41" customFormat="1" ht="13.5" thickBot="1">
      <c r="A26" s="61" t="s">
        <v>65</v>
      </c>
      <c r="B26" s="37">
        <f aca="true" t="shared" si="12" ref="B26:L26">+B13+B25</f>
        <v>437</v>
      </c>
      <c r="C26" s="37">
        <f t="shared" si="12"/>
        <v>13</v>
      </c>
      <c r="D26" s="37">
        <f t="shared" si="12"/>
        <v>9</v>
      </c>
      <c r="E26" s="37">
        <f t="shared" si="12"/>
        <v>433</v>
      </c>
      <c r="F26" s="37">
        <f t="shared" si="12"/>
        <v>433</v>
      </c>
      <c r="G26" s="37">
        <f t="shared" si="12"/>
        <v>0</v>
      </c>
      <c r="H26" s="37">
        <f t="shared" si="12"/>
        <v>0</v>
      </c>
      <c r="I26" s="37">
        <f t="shared" si="12"/>
        <v>0</v>
      </c>
      <c r="J26" s="37">
        <f t="shared" si="12"/>
        <v>1</v>
      </c>
      <c r="K26" s="37">
        <f t="shared" si="12"/>
        <v>14</v>
      </c>
      <c r="L26" s="37">
        <f t="shared" si="12"/>
        <v>4</v>
      </c>
      <c r="M26" s="37">
        <f t="shared" si="7"/>
        <v>18</v>
      </c>
      <c r="N26" s="37">
        <f>+N13+N25</f>
        <v>220</v>
      </c>
      <c r="O26" s="37">
        <f>+O13+O25</f>
        <v>128</v>
      </c>
      <c r="P26" s="37">
        <f>+P13+P25</f>
        <v>67</v>
      </c>
      <c r="Q26" s="37">
        <f>+Q13+Q25</f>
        <v>13</v>
      </c>
      <c r="R26" s="38">
        <f t="shared" si="1"/>
        <v>4.247113163972286</v>
      </c>
      <c r="S26" s="37">
        <f>+S13+S25</f>
        <v>176</v>
      </c>
      <c r="T26" s="37">
        <f>+T13+T25</f>
        <v>129</v>
      </c>
      <c r="U26" s="37">
        <f>+U13+U25</f>
        <v>91</v>
      </c>
      <c r="V26" s="37">
        <f>+V13+V25</f>
        <v>32</v>
      </c>
      <c r="W26" s="38">
        <f t="shared" si="2"/>
        <v>4.002309468822171</v>
      </c>
      <c r="X26" s="37">
        <f>+X13+X25</f>
        <v>4321</v>
      </c>
      <c r="Y26" s="37">
        <f>+Y13+Y25</f>
        <v>223</v>
      </c>
      <c r="Z26" s="37">
        <f t="shared" si="8"/>
        <v>4544</v>
      </c>
      <c r="AA26" s="39">
        <f t="shared" si="3"/>
        <v>10.494226327944572</v>
      </c>
      <c r="AB26" s="37"/>
      <c r="AC26" s="37">
        <f>+AC13+AC25</f>
        <v>444</v>
      </c>
      <c r="AD26" s="37">
        <f>+AD13+AD25</f>
        <v>375</v>
      </c>
      <c r="AE26" s="37">
        <f>+AE13+AE25</f>
        <v>0</v>
      </c>
      <c r="AF26" s="37">
        <f t="shared" si="5"/>
        <v>819</v>
      </c>
      <c r="AG26" s="37">
        <f aca="true" t="shared" si="13" ref="AG26:AO26">+AG13+AG25</f>
        <v>53</v>
      </c>
      <c r="AH26" s="37">
        <f t="shared" si="13"/>
        <v>112</v>
      </c>
      <c r="AI26" s="37">
        <f t="shared" si="13"/>
        <v>56</v>
      </c>
      <c r="AJ26" s="37">
        <f t="shared" si="13"/>
        <v>41</v>
      </c>
      <c r="AK26" s="37">
        <f t="shared" si="13"/>
        <v>0</v>
      </c>
      <c r="AL26" s="37">
        <f t="shared" si="13"/>
        <v>27</v>
      </c>
      <c r="AM26" s="37">
        <f t="shared" si="13"/>
        <v>15</v>
      </c>
      <c r="AN26" s="37">
        <f t="shared" si="13"/>
        <v>11</v>
      </c>
      <c r="AO26" s="40">
        <f t="shared" si="13"/>
        <v>2</v>
      </c>
    </row>
    <row r="27" spans="1:41" ht="12.75">
      <c r="A27" s="25" t="s">
        <v>58</v>
      </c>
      <c r="B27" s="44">
        <v>9</v>
      </c>
      <c r="C27" s="23">
        <v>0</v>
      </c>
      <c r="D27" s="23">
        <v>0</v>
      </c>
      <c r="E27" s="44">
        <v>9</v>
      </c>
      <c r="F27" s="23">
        <v>9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0</v>
      </c>
      <c r="M27" s="56">
        <f t="shared" si="7"/>
        <v>1</v>
      </c>
      <c r="N27" s="23">
        <v>4</v>
      </c>
      <c r="O27" s="23">
        <v>1</v>
      </c>
      <c r="P27" s="23">
        <v>2</v>
      </c>
      <c r="Q27" s="23">
        <v>2</v>
      </c>
      <c r="R27" s="33">
        <f t="shared" si="1"/>
        <v>3.7777777777777777</v>
      </c>
      <c r="S27" s="23">
        <v>4</v>
      </c>
      <c r="T27" s="23">
        <v>2</v>
      </c>
      <c r="U27" s="23">
        <v>2</v>
      </c>
      <c r="V27" s="23">
        <v>1</v>
      </c>
      <c r="W27" s="33">
        <f t="shared" si="2"/>
        <v>4</v>
      </c>
      <c r="X27" s="23">
        <v>94</v>
      </c>
      <c r="Y27" s="23">
        <v>0</v>
      </c>
      <c r="Z27" s="23">
        <f t="shared" si="8"/>
        <v>94</v>
      </c>
      <c r="AA27" s="32">
        <f t="shared" si="3"/>
        <v>10.444444444444445</v>
      </c>
      <c r="AB27" s="23"/>
      <c r="AC27" s="23">
        <v>10</v>
      </c>
      <c r="AD27" s="23">
        <v>2</v>
      </c>
      <c r="AE27" s="23">
        <v>0</v>
      </c>
      <c r="AF27" s="29">
        <f t="shared" si="5"/>
        <v>12</v>
      </c>
      <c r="AG27" s="23">
        <v>8</v>
      </c>
      <c r="AH27" s="23">
        <v>3</v>
      </c>
      <c r="AI27" s="23">
        <v>1</v>
      </c>
      <c r="AJ27" s="23">
        <v>1</v>
      </c>
      <c r="AK27" s="23">
        <v>0</v>
      </c>
      <c r="AL27" s="23">
        <v>1</v>
      </c>
      <c r="AM27" s="23">
        <v>0</v>
      </c>
      <c r="AN27" s="23">
        <v>0</v>
      </c>
      <c r="AO27" s="24">
        <v>0</v>
      </c>
    </row>
    <row r="28" spans="1:41" ht="13.5" thickBot="1">
      <c r="A28" s="25" t="s">
        <v>59</v>
      </c>
      <c r="B28" s="44">
        <v>9</v>
      </c>
      <c r="C28" s="23">
        <v>0</v>
      </c>
      <c r="D28" s="23">
        <v>1</v>
      </c>
      <c r="E28" s="44">
        <v>10</v>
      </c>
      <c r="F28" s="23">
        <v>10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>
        <f t="shared" si="7"/>
        <v>0</v>
      </c>
      <c r="N28" s="23">
        <v>4</v>
      </c>
      <c r="O28" s="23">
        <v>3</v>
      </c>
      <c r="P28" s="23">
        <v>3</v>
      </c>
      <c r="Q28" s="23">
        <v>0</v>
      </c>
      <c r="R28" s="33">
        <f t="shared" si="1"/>
        <v>4.1</v>
      </c>
      <c r="S28" s="23">
        <v>1</v>
      </c>
      <c r="T28" s="23">
        <v>3</v>
      </c>
      <c r="U28" s="23">
        <v>6</v>
      </c>
      <c r="V28" s="23">
        <v>0</v>
      </c>
      <c r="W28" s="33">
        <f t="shared" si="2"/>
        <v>3.5</v>
      </c>
      <c r="X28" s="23">
        <v>159</v>
      </c>
      <c r="Y28" s="23">
        <v>3</v>
      </c>
      <c r="Z28" s="23">
        <f t="shared" si="8"/>
        <v>162</v>
      </c>
      <c r="AA28" s="32">
        <f t="shared" si="3"/>
        <v>16.2</v>
      </c>
      <c r="AB28" s="23"/>
      <c r="AC28" s="23">
        <v>1</v>
      </c>
      <c r="AD28" s="23">
        <v>0</v>
      </c>
      <c r="AE28" s="23">
        <v>0</v>
      </c>
      <c r="AF28" s="29">
        <f t="shared" si="5"/>
        <v>1</v>
      </c>
      <c r="AG28" s="23">
        <v>4</v>
      </c>
      <c r="AH28" s="23">
        <v>3</v>
      </c>
      <c r="AI28" s="23">
        <v>2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4">
        <v>0</v>
      </c>
    </row>
    <row r="29" spans="1:41" s="50" customFormat="1" ht="13.5" thickBot="1">
      <c r="A29" s="63" t="s">
        <v>66</v>
      </c>
      <c r="B29" s="46">
        <f>SUM(B27:B28)</f>
        <v>18</v>
      </c>
      <c r="C29" s="46">
        <f aca="true" t="shared" si="14" ref="C29:L29">SUM(C27:C28)</f>
        <v>0</v>
      </c>
      <c r="D29" s="46">
        <f t="shared" si="14"/>
        <v>1</v>
      </c>
      <c r="E29" s="46">
        <f t="shared" si="14"/>
        <v>19</v>
      </c>
      <c r="F29" s="46">
        <f t="shared" si="14"/>
        <v>19</v>
      </c>
      <c r="G29" s="46">
        <f t="shared" si="14"/>
        <v>0</v>
      </c>
      <c r="H29" s="46">
        <f t="shared" si="14"/>
        <v>0</v>
      </c>
      <c r="I29" s="46">
        <f t="shared" si="14"/>
        <v>0</v>
      </c>
      <c r="J29" s="46">
        <f t="shared" si="14"/>
        <v>0</v>
      </c>
      <c r="K29" s="46">
        <f t="shared" si="14"/>
        <v>1</v>
      </c>
      <c r="L29" s="46">
        <f t="shared" si="14"/>
        <v>0</v>
      </c>
      <c r="M29" s="46">
        <f t="shared" si="7"/>
        <v>1</v>
      </c>
      <c r="N29" s="46">
        <f>SUM(N27:N28)</f>
        <v>8</v>
      </c>
      <c r="O29" s="46">
        <f>SUM(O27:O28)</f>
        <v>4</v>
      </c>
      <c r="P29" s="46">
        <f>SUM(P27:P28)</f>
        <v>5</v>
      </c>
      <c r="Q29" s="46">
        <f>SUM(Q27:Q28)</f>
        <v>2</v>
      </c>
      <c r="R29" s="47">
        <f t="shared" si="1"/>
        <v>3.9473684210526314</v>
      </c>
      <c r="S29" s="46">
        <f>SUM(S27:S28)</f>
        <v>5</v>
      </c>
      <c r="T29" s="46">
        <f>SUM(T27:T28)</f>
        <v>5</v>
      </c>
      <c r="U29" s="46">
        <f>SUM(U27:U28)</f>
        <v>8</v>
      </c>
      <c r="V29" s="46">
        <f>SUM(V27:V28)</f>
        <v>1</v>
      </c>
      <c r="W29" s="47">
        <f t="shared" si="2"/>
        <v>3.736842105263158</v>
      </c>
      <c r="X29" s="46">
        <f>SUM(X27:X28)</f>
        <v>253</v>
      </c>
      <c r="Y29" s="46">
        <f>SUM(Y27:Y28)</f>
        <v>3</v>
      </c>
      <c r="Z29" s="46">
        <f aca="true" t="shared" si="15" ref="Z29:Z35">+X29+Y29</f>
        <v>256</v>
      </c>
      <c r="AA29" s="48">
        <f t="shared" si="3"/>
        <v>13.473684210526315</v>
      </c>
      <c r="AB29" s="46"/>
      <c r="AC29" s="46">
        <f>SUM(AC27:AC28)</f>
        <v>11</v>
      </c>
      <c r="AD29" s="46">
        <f>SUM(AD27:AD28)</f>
        <v>2</v>
      </c>
      <c r="AE29" s="46">
        <f>SUM(AE27:AE28)</f>
        <v>0</v>
      </c>
      <c r="AF29" s="46">
        <f t="shared" si="5"/>
        <v>13</v>
      </c>
      <c r="AG29" s="46">
        <f aca="true" t="shared" si="16" ref="AG29:AO29">SUM(AG27:AG28)</f>
        <v>12</v>
      </c>
      <c r="AH29" s="46">
        <f t="shared" si="16"/>
        <v>6</v>
      </c>
      <c r="AI29" s="46">
        <f t="shared" si="16"/>
        <v>3</v>
      </c>
      <c r="AJ29" s="46">
        <f t="shared" si="16"/>
        <v>1</v>
      </c>
      <c r="AK29" s="46">
        <f t="shared" si="16"/>
        <v>0</v>
      </c>
      <c r="AL29" s="46">
        <f t="shared" si="16"/>
        <v>1</v>
      </c>
      <c r="AM29" s="46">
        <f t="shared" si="16"/>
        <v>0</v>
      </c>
      <c r="AN29" s="46">
        <f t="shared" si="16"/>
        <v>0</v>
      </c>
      <c r="AO29" s="49">
        <f t="shared" si="16"/>
        <v>0</v>
      </c>
    </row>
    <row r="30" spans="1:41" ht="12.75">
      <c r="A30" s="25" t="s">
        <v>68</v>
      </c>
      <c r="B30" s="44">
        <v>30</v>
      </c>
      <c r="C30" s="23">
        <v>0</v>
      </c>
      <c r="D30" s="23">
        <v>2</v>
      </c>
      <c r="E30" s="44">
        <v>32</v>
      </c>
      <c r="F30" s="23">
        <v>32</v>
      </c>
      <c r="G30" s="23">
        <v>0</v>
      </c>
      <c r="H30" s="23">
        <v>0</v>
      </c>
      <c r="I30" s="23">
        <v>0</v>
      </c>
      <c r="J30" s="23">
        <v>0</v>
      </c>
      <c r="K30" s="23">
        <v>7</v>
      </c>
      <c r="L30" s="23">
        <v>5</v>
      </c>
      <c r="M30" s="58">
        <f t="shared" si="7"/>
        <v>12</v>
      </c>
      <c r="N30" s="23">
        <v>13</v>
      </c>
      <c r="O30" s="23">
        <v>10</v>
      </c>
      <c r="P30" s="23">
        <v>8</v>
      </c>
      <c r="Q30" s="23">
        <v>1</v>
      </c>
      <c r="R30" s="33">
        <f t="shared" si="1"/>
        <v>4.09375</v>
      </c>
      <c r="S30" s="23">
        <v>4</v>
      </c>
      <c r="T30" s="23">
        <v>7</v>
      </c>
      <c r="U30" s="23">
        <v>6</v>
      </c>
      <c r="V30" s="23">
        <v>15</v>
      </c>
      <c r="W30" s="33">
        <f t="shared" si="2"/>
        <v>3</v>
      </c>
      <c r="X30" s="30">
        <v>432</v>
      </c>
      <c r="Y30" s="35">
        <v>10</v>
      </c>
      <c r="Z30" s="35">
        <f t="shared" si="15"/>
        <v>442</v>
      </c>
      <c r="AA30" s="32">
        <f t="shared" si="3"/>
        <v>13.8125</v>
      </c>
      <c r="AB30" s="23"/>
      <c r="AC30" s="23">
        <v>27</v>
      </c>
      <c r="AD30" s="23">
        <v>16</v>
      </c>
      <c r="AE30" s="23">
        <v>0</v>
      </c>
      <c r="AF30" s="29">
        <f t="shared" si="5"/>
        <v>43</v>
      </c>
      <c r="AG30" s="23">
        <v>0</v>
      </c>
      <c r="AH30" s="23">
        <v>18</v>
      </c>
      <c r="AI30" s="23">
        <v>3</v>
      </c>
      <c r="AJ30" s="23">
        <v>2</v>
      </c>
      <c r="AK30" s="23">
        <v>0</v>
      </c>
      <c r="AL30" s="23">
        <v>1</v>
      </c>
      <c r="AM30" s="23">
        <v>2</v>
      </c>
      <c r="AN30" s="23">
        <v>0</v>
      </c>
      <c r="AO30" s="24">
        <v>0</v>
      </c>
    </row>
    <row r="31" spans="1:41" ht="12.75">
      <c r="A31" s="26" t="s">
        <v>26</v>
      </c>
      <c r="B31" s="44">
        <v>19</v>
      </c>
      <c r="C31" s="23">
        <v>0</v>
      </c>
      <c r="D31" s="23">
        <v>0</v>
      </c>
      <c r="E31" s="44">
        <v>19</v>
      </c>
      <c r="F31" s="23">
        <v>19</v>
      </c>
      <c r="G31" s="23">
        <v>0</v>
      </c>
      <c r="H31" s="23">
        <v>0</v>
      </c>
      <c r="I31" s="23">
        <v>0</v>
      </c>
      <c r="J31" s="23">
        <v>0</v>
      </c>
      <c r="K31" s="23">
        <v>1</v>
      </c>
      <c r="L31" s="23">
        <v>0</v>
      </c>
      <c r="M31" s="58">
        <f t="shared" si="7"/>
        <v>1</v>
      </c>
      <c r="N31" s="23">
        <v>6</v>
      </c>
      <c r="O31" s="23">
        <v>10</v>
      </c>
      <c r="P31" s="23">
        <v>0</v>
      </c>
      <c r="Q31" s="23">
        <v>3</v>
      </c>
      <c r="R31" s="33">
        <f t="shared" si="1"/>
        <v>4</v>
      </c>
      <c r="S31" s="23">
        <v>4</v>
      </c>
      <c r="T31" s="23">
        <v>3</v>
      </c>
      <c r="U31" s="23">
        <v>9</v>
      </c>
      <c r="V31" s="23">
        <v>3</v>
      </c>
      <c r="W31" s="33">
        <f t="shared" si="2"/>
        <v>3.4210526315789473</v>
      </c>
      <c r="X31" s="23">
        <v>66</v>
      </c>
      <c r="Y31" s="23">
        <v>3</v>
      </c>
      <c r="Z31" s="23">
        <f t="shared" si="15"/>
        <v>69</v>
      </c>
      <c r="AA31" s="32">
        <f t="shared" si="3"/>
        <v>3.6315789473684212</v>
      </c>
      <c r="AB31" s="23"/>
      <c r="AC31" s="57">
        <v>17</v>
      </c>
      <c r="AD31" s="23">
        <v>1</v>
      </c>
      <c r="AE31" s="23">
        <v>0</v>
      </c>
      <c r="AF31" s="29">
        <f t="shared" si="5"/>
        <v>18</v>
      </c>
      <c r="AG31" s="23">
        <v>0</v>
      </c>
      <c r="AH31" s="23">
        <v>0</v>
      </c>
      <c r="AI31" s="23">
        <v>1</v>
      </c>
      <c r="AJ31" s="23">
        <v>1</v>
      </c>
      <c r="AK31" s="23">
        <v>0</v>
      </c>
      <c r="AL31" s="23">
        <v>0</v>
      </c>
      <c r="AM31" s="23">
        <v>1</v>
      </c>
      <c r="AN31" s="23">
        <v>2</v>
      </c>
      <c r="AO31" s="24">
        <v>0</v>
      </c>
    </row>
    <row r="32" spans="1:41" ht="12.75">
      <c r="A32" s="26" t="s">
        <v>27</v>
      </c>
      <c r="B32" s="44">
        <v>22</v>
      </c>
      <c r="C32" s="23">
        <v>0</v>
      </c>
      <c r="D32" s="23">
        <v>0</v>
      </c>
      <c r="E32" s="44">
        <v>22</v>
      </c>
      <c r="F32" s="23">
        <v>22</v>
      </c>
      <c r="G32" s="23">
        <v>0</v>
      </c>
      <c r="H32" s="23">
        <v>0</v>
      </c>
      <c r="I32" s="23">
        <v>0</v>
      </c>
      <c r="J32" s="23">
        <v>0</v>
      </c>
      <c r="K32" s="23">
        <v>4</v>
      </c>
      <c r="L32" s="23">
        <v>0</v>
      </c>
      <c r="M32" s="58">
        <v>4</v>
      </c>
      <c r="N32" s="23">
        <v>8</v>
      </c>
      <c r="O32" s="23">
        <v>9</v>
      </c>
      <c r="P32" s="23">
        <v>5</v>
      </c>
      <c r="Q32" s="23">
        <v>0</v>
      </c>
      <c r="R32" s="33">
        <f t="shared" si="1"/>
        <v>4.136363636363637</v>
      </c>
      <c r="S32" s="23">
        <v>3</v>
      </c>
      <c r="T32" s="23">
        <v>1</v>
      </c>
      <c r="U32" s="23">
        <v>6</v>
      </c>
      <c r="V32" s="23">
        <v>12</v>
      </c>
      <c r="W32" s="33">
        <f t="shared" si="2"/>
        <v>2.772727272727273</v>
      </c>
      <c r="X32" s="23">
        <v>269</v>
      </c>
      <c r="Y32" s="30">
        <v>17</v>
      </c>
      <c r="Z32" s="30">
        <f t="shared" si="15"/>
        <v>286</v>
      </c>
      <c r="AA32" s="32">
        <f t="shared" si="3"/>
        <v>13</v>
      </c>
      <c r="AB32" s="23"/>
      <c r="AC32" s="23">
        <v>25</v>
      </c>
      <c r="AD32" s="57">
        <v>20</v>
      </c>
      <c r="AE32" s="23">
        <v>2</v>
      </c>
      <c r="AF32" s="29">
        <f t="shared" si="5"/>
        <v>47</v>
      </c>
      <c r="AG32" s="57">
        <v>0</v>
      </c>
      <c r="AH32" s="57">
        <v>0</v>
      </c>
      <c r="AI32" s="57">
        <v>0</v>
      </c>
      <c r="AJ32" s="23">
        <v>6</v>
      </c>
      <c r="AK32" s="23">
        <v>0</v>
      </c>
      <c r="AL32" s="57">
        <v>5</v>
      </c>
      <c r="AM32" s="23">
        <v>0</v>
      </c>
      <c r="AN32" s="23">
        <v>2</v>
      </c>
      <c r="AO32" s="24">
        <v>0</v>
      </c>
    </row>
    <row r="33" spans="1:41" ht="13.5" thickBot="1">
      <c r="A33" s="26" t="s">
        <v>28</v>
      </c>
      <c r="B33" s="44">
        <v>27</v>
      </c>
      <c r="C33" s="23">
        <v>0</v>
      </c>
      <c r="D33" s="23">
        <v>0</v>
      </c>
      <c r="E33" s="44">
        <v>27</v>
      </c>
      <c r="F33" s="23">
        <v>27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59">
        <f t="shared" si="7"/>
        <v>2</v>
      </c>
      <c r="N33" s="23">
        <v>6</v>
      </c>
      <c r="O33" s="23">
        <v>9</v>
      </c>
      <c r="P33" s="23">
        <v>10</v>
      </c>
      <c r="Q33" s="23">
        <v>2</v>
      </c>
      <c r="R33" s="33">
        <f t="shared" si="1"/>
        <v>3.7037037037037037</v>
      </c>
      <c r="S33" s="23">
        <v>0</v>
      </c>
      <c r="T33" s="23">
        <v>9</v>
      </c>
      <c r="U33" s="23">
        <v>9</v>
      </c>
      <c r="V33" s="23">
        <v>9</v>
      </c>
      <c r="W33" s="33">
        <f t="shared" si="2"/>
        <v>3</v>
      </c>
      <c r="X33" s="23">
        <v>222</v>
      </c>
      <c r="Y33" s="23">
        <v>27</v>
      </c>
      <c r="Z33" s="23">
        <f t="shared" si="15"/>
        <v>249</v>
      </c>
      <c r="AA33" s="32">
        <f t="shared" si="3"/>
        <v>9.222222222222221</v>
      </c>
      <c r="AB33" s="23"/>
      <c r="AC33" s="23">
        <v>12</v>
      </c>
      <c r="AD33" s="23">
        <v>46</v>
      </c>
      <c r="AE33" s="23">
        <v>0</v>
      </c>
      <c r="AF33" s="29">
        <f t="shared" si="5"/>
        <v>58</v>
      </c>
      <c r="AG33" s="23">
        <v>20</v>
      </c>
      <c r="AH33" s="23">
        <v>16</v>
      </c>
      <c r="AI33" s="23">
        <v>12</v>
      </c>
      <c r="AJ33" s="23">
        <v>5</v>
      </c>
      <c r="AK33" s="23">
        <v>0</v>
      </c>
      <c r="AL33" s="23">
        <v>6</v>
      </c>
      <c r="AM33" s="23">
        <v>3</v>
      </c>
      <c r="AN33" s="23">
        <v>1</v>
      </c>
      <c r="AO33" s="24">
        <v>1</v>
      </c>
    </row>
    <row r="34" spans="1:41" s="50" customFormat="1" ht="13.5" thickBot="1">
      <c r="A34" s="62" t="s">
        <v>67</v>
      </c>
      <c r="B34" s="51">
        <f>SUM(B30:B33)</f>
        <v>98</v>
      </c>
      <c r="C34" s="51">
        <f aca="true" t="shared" si="17" ref="C34:L34">SUM(C30:C33)</f>
        <v>0</v>
      </c>
      <c r="D34" s="51">
        <f t="shared" si="17"/>
        <v>2</v>
      </c>
      <c r="E34" s="51">
        <f t="shared" si="17"/>
        <v>100</v>
      </c>
      <c r="F34" s="51">
        <f t="shared" si="17"/>
        <v>100</v>
      </c>
      <c r="G34" s="51">
        <f t="shared" si="17"/>
        <v>0</v>
      </c>
      <c r="H34" s="51">
        <f t="shared" si="17"/>
        <v>0</v>
      </c>
      <c r="I34" s="51">
        <f t="shared" si="17"/>
        <v>0</v>
      </c>
      <c r="J34" s="51">
        <f t="shared" si="17"/>
        <v>0</v>
      </c>
      <c r="K34" s="51">
        <f t="shared" si="17"/>
        <v>13</v>
      </c>
      <c r="L34" s="51">
        <f t="shared" si="17"/>
        <v>6</v>
      </c>
      <c r="M34" s="51">
        <f t="shared" si="7"/>
        <v>19</v>
      </c>
      <c r="N34" s="51">
        <f>SUM(N30:N33)</f>
        <v>33</v>
      </c>
      <c r="O34" s="51">
        <f>SUM(O30:O33)</f>
        <v>38</v>
      </c>
      <c r="P34" s="51">
        <f>SUM(P30:P33)</f>
        <v>23</v>
      </c>
      <c r="Q34" s="51">
        <f>SUM(Q30:Q33)</f>
        <v>6</v>
      </c>
      <c r="R34" s="52">
        <f t="shared" si="1"/>
        <v>3.98</v>
      </c>
      <c r="S34" s="51">
        <f>SUM(S30:S33)</f>
        <v>11</v>
      </c>
      <c r="T34" s="51">
        <f>SUM(T30:T33)</f>
        <v>20</v>
      </c>
      <c r="U34" s="51">
        <f>SUM(U30:U33)</f>
        <v>30</v>
      </c>
      <c r="V34" s="51">
        <f>SUM(V30:V33)</f>
        <v>39</v>
      </c>
      <c r="W34" s="52">
        <f t="shared" si="2"/>
        <v>3.03</v>
      </c>
      <c r="X34" s="51">
        <f>SUM(X30:X33)</f>
        <v>989</v>
      </c>
      <c r="Y34" s="51">
        <f>SUM(Y30:Y33)</f>
        <v>57</v>
      </c>
      <c r="Z34" s="51">
        <f t="shared" si="15"/>
        <v>1046</v>
      </c>
      <c r="AA34" s="53">
        <f t="shared" si="3"/>
        <v>10.46</v>
      </c>
      <c r="AB34" s="51"/>
      <c r="AC34" s="51">
        <f>SUM(AC30:AC33)</f>
        <v>81</v>
      </c>
      <c r="AD34" s="51">
        <f>SUM(AD30:AD33)</f>
        <v>83</v>
      </c>
      <c r="AE34" s="51">
        <f>SUM(AE30:AE33)</f>
        <v>2</v>
      </c>
      <c r="AF34" s="51">
        <f t="shared" si="5"/>
        <v>166</v>
      </c>
      <c r="AG34" s="51">
        <f aca="true" t="shared" si="18" ref="AG34:AO34">SUM(AG30:AG33)</f>
        <v>20</v>
      </c>
      <c r="AH34" s="51">
        <f t="shared" si="18"/>
        <v>34</v>
      </c>
      <c r="AI34" s="51">
        <f t="shared" si="18"/>
        <v>16</v>
      </c>
      <c r="AJ34" s="51">
        <f t="shared" si="18"/>
        <v>14</v>
      </c>
      <c r="AK34" s="51">
        <f t="shared" si="18"/>
        <v>0</v>
      </c>
      <c r="AL34" s="51">
        <f t="shared" si="18"/>
        <v>12</v>
      </c>
      <c r="AM34" s="51">
        <f t="shared" si="18"/>
        <v>6</v>
      </c>
      <c r="AN34" s="51">
        <f t="shared" si="18"/>
        <v>5</v>
      </c>
      <c r="AO34" s="54">
        <f t="shared" si="18"/>
        <v>1</v>
      </c>
    </row>
    <row r="35" spans="1:42" s="36" customFormat="1" ht="31.5" customHeight="1" thickBot="1">
      <c r="A35" s="104" t="s">
        <v>49</v>
      </c>
      <c r="B35" s="105">
        <f aca="true" t="shared" si="19" ref="B35:Q35">SUM(B34,B29,B26)</f>
        <v>553</v>
      </c>
      <c r="C35" s="105">
        <f t="shared" si="19"/>
        <v>13</v>
      </c>
      <c r="D35" s="105">
        <f t="shared" si="19"/>
        <v>12</v>
      </c>
      <c r="E35" s="105">
        <f t="shared" si="19"/>
        <v>552</v>
      </c>
      <c r="F35" s="105">
        <f t="shared" si="19"/>
        <v>552</v>
      </c>
      <c r="G35" s="105">
        <f t="shared" si="19"/>
        <v>0</v>
      </c>
      <c r="H35" s="105">
        <f t="shared" si="19"/>
        <v>0</v>
      </c>
      <c r="I35" s="105">
        <f t="shared" si="19"/>
        <v>0</v>
      </c>
      <c r="J35" s="105">
        <f t="shared" si="19"/>
        <v>1</v>
      </c>
      <c r="K35" s="105">
        <f t="shared" si="19"/>
        <v>28</v>
      </c>
      <c r="L35" s="105">
        <f t="shared" si="19"/>
        <v>10</v>
      </c>
      <c r="M35" s="105">
        <f t="shared" si="7"/>
        <v>38</v>
      </c>
      <c r="N35" s="105">
        <f t="shared" si="19"/>
        <v>261</v>
      </c>
      <c r="O35" s="105">
        <f t="shared" si="19"/>
        <v>170</v>
      </c>
      <c r="P35" s="105">
        <f t="shared" si="19"/>
        <v>95</v>
      </c>
      <c r="Q35" s="105">
        <f t="shared" si="19"/>
        <v>21</v>
      </c>
      <c r="R35" s="106">
        <f t="shared" si="1"/>
        <v>4.188405797101449</v>
      </c>
      <c r="S35" s="105">
        <f>SUM(S34,S29,S26)</f>
        <v>192</v>
      </c>
      <c r="T35" s="105">
        <f>SUM(T34,T29,T26)</f>
        <v>154</v>
      </c>
      <c r="U35" s="105">
        <f>SUM(U34,U29,U26)</f>
        <v>129</v>
      </c>
      <c r="V35" s="105">
        <f>SUM(V34,V29,V26)</f>
        <v>72</v>
      </c>
      <c r="W35" s="106">
        <f t="shared" si="2"/>
        <v>3.8170289855072466</v>
      </c>
      <c r="X35" s="105">
        <f>SUM(X34,X29,X26)</f>
        <v>5563</v>
      </c>
      <c r="Y35" s="105">
        <f>SUM(Y34,Y29,Y26)</f>
        <v>283</v>
      </c>
      <c r="Z35" s="105">
        <f t="shared" si="15"/>
        <v>5846</v>
      </c>
      <c r="AA35" s="107">
        <f t="shared" si="3"/>
        <v>10.590579710144928</v>
      </c>
      <c r="AB35" s="105"/>
      <c r="AC35" s="105">
        <f>SUM(AC34,AC29,AC26)</f>
        <v>536</v>
      </c>
      <c r="AD35" s="105">
        <f>SUM(AD34,AD29,AD26)</f>
        <v>460</v>
      </c>
      <c r="AE35" s="105">
        <f>SUM(AE34,AE29,AE26)</f>
        <v>2</v>
      </c>
      <c r="AF35" s="105">
        <f t="shared" si="5"/>
        <v>998</v>
      </c>
      <c r="AG35" s="105">
        <f aca="true" t="shared" si="20" ref="AG35:AO35">SUM(AG34,AG29,AG26)</f>
        <v>85</v>
      </c>
      <c r="AH35" s="105">
        <f t="shared" si="20"/>
        <v>152</v>
      </c>
      <c r="AI35" s="105">
        <f t="shared" si="20"/>
        <v>75</v>
      </c>
      <c r="AJ35" s="105">
        <f t="shared" si="20"/>
        <v>56</v>
      </c>
      <c r="AK35" s="105">
        <f t="shared" si="20"/>
        <v>0</v>
      </c>
      <c r="AL35" s="105">
        <f t="shared" si="20"/>
        <v>40</v>
      </c>
      <c r="AM35" s="105">
        <f t="shared" si="20"/>
        <v>21</v>
      </c>
      <c r="AN35" s="105">
        <f t="shared" si="20"/>
        <v>16</v>
      </c>
      <c r="AO35" s="108">
        <f t="shared" si="20"/>
        <v>3</v>
      </c>
      <c r="AP35" s="60"/>
    </row>
    <row r="36" ht="12.75">
      <c r="AI36" t="s">
        <v>53</v>
      </c>
    </row>
  </sheetData>
  <sheetProtection/>
  <mergeCells count="15">
    <mergeCell ref="A1:AO1"/>
    <mergeCell ref="A2:AO2"/>
    <mergeCell ref="A3:A4"/>
    <mergeCell ref="K3:M3"/>
    <mergeCell ref="N3:R3"/>
    <mergeCell ref="S3:W3"/>
    <mergeCell ref="X3:AB3"/>
    <mergeCell ref="G3:J3"/>
    <mergeCell ref="B3:B4"/>
    <mergeCell ref="F3:F4"/>
    <mergeCell ref="AC3:AF3"/>
    <mergeCell ref="AG3:AO3"/>
    <mergeCell ref="C3:C4"/>
    <mergeCell ref="D3:D4"/>
    <mergeCell ref="E3:E4"/>
  </mergeCells>
  <printOptions gridLines="1"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H13" sqref="H13"/>
    </sheetView>
  </sheetViews>
  <sheetFormatPr defaultColWidth="9.00390625" defaultRowHeight="12.75"/>
  <cols>
    <col min="1" max="1" width="14.25390625" style="0" customWidth="1"/>
    <col min="4" max="4" width="15.00390625" style="0" customWidth="1"/>
  </cols>
  <sheetData>
    <row r="1" spans="1:4" ht="12.75">
      <c r="A1" s="133" t="s">
        <v>62</v>
      </c>
      <c r="B1" s="133"/>
      <c r="C1" s="133"/>
      <c r="D1" s="134"/>
    </row>
    <row r="2" ht="13.5" thickBot="1"/>
    <row r="3" spans="1:4" ht="13.5" thickBot="1">
      <c r="A3" s="77"/>
      <c r="B3" s="78" t="s">
        <v>60</v>
      </c>
      <c r="C3" s="87" t="s">
        <v>61</v>
      </c>
      <c r="D3" s="98" t="s">
        <v>70</v>
      </c>
    </row>
    <row r="4" spans="1:4" ht="12.75">
      <c r="A4" s="79" t="s">
        <v>7</v>
      </c>
      <c r="B4" s="75">
        <v>7</v>
      </c>
      <c r="C4" s="88">
        <v>4</v>
      </c>
      <c r="D4" s="96">
        <v>0</v>
      </c>
    </row>
    <row r="5" spans="1:4" ht="12.75">
      <c r="A5" s="80" t="s">
        <v>8</v>
      </c>
      <c r="B5" s="70">
        <v>2</v>
      </c>
      <c r="C5" s="89">
        <v>6</v>
      </c>
      <c r="D5" s="95">
        <v>0</v>
      </c>
    </row>
    <row r="6" spans="1:4" ht="12.75">
      <c r="A6" s="81" t="s">
        <v>9</v>
      </c>
      <c r="B6" s="70">
        <v>4</v>
      </c>
      <c r="C6" s="89">
        <v>7</v>
      </c>
      <c r="D6" s="95">
        <v>0</v>
      </c>
    </row>
    <row r="7" spans="1:4" ht="12.75">
      <c r="A7" s="80" t="s">
        <v>10</v>
      </c>
      <c r="B7" s="70">
        <v>8</v>
      </c>
      <c r="C7" s="89">
        <v>5</v>
      </c>
      <c r="D7" s="95">
        <v>0</v>
      </c>
    </row>
    <row r="8" spans="1:4" ht="12.75">
      <c r="A8" s="80" t="s">
        <v>11</v>
      </c>
      <c r="B8" s="70">
        <v>10</v>
      </c>
      <c r="C8" s="89">
        <v>8</v>
      </c>
      <c r="D8" s="95">
        <v>0</v>
      </c>
    </row>
    <row r="9" spans="1:4" ht="12.75">
      <c r="A9" s="80" t="s">
        <v>12</v>
      </c>
      <c r="B9" s="70">
        <v>2</v>
      </c>
      <c r="C9" s="89">
        <v>6</v>
      </c>
      <c r="D9" s="95">
        <v>0</v>
      </c>
    </row>
    <row r="10" spans="1:4" ht="12.75">
      <c r="A10" s="80" t="s">
        <v>13</v>
      </c>
      <c r="B10" s="70">
        <v>4</v>
      </c>
      <c r="C10" s="89">
        <v>4</v>
      </c>
      <c r="D10" s="95">
        <v>0</v>
      </c>
    </row>
    <row r="11" spans="1:4" ht="13.5" thickBot="1">
      <c r="A11" s="80" t="s">
        <v>14</v>
      </c>
      <c r="B11" s="70">
        <v>1</v>
      </c>
      <c r="C11" s="89">
        <v>3</v>
      </c>
      <c r="D11" s="97">
        <v>0</v>
      </c>
    </row>
    <row r="12" spans="1:4" ht="13.5" thickBot="1">
      <c r="A12" s="63" t="s">
        <v>63</v>
      </c>
      <c r="B12" s="76">
        <f>SUM(B4:B11)</f>
        <v>38</v>
      </c>
      <c r="C12" s="90">
        <f>SUM(C4:C11)</f>
        <v>43</v>
      </c>
      <c r="D12" s="103">
        <v>0</v>
      </c>
    </row>
    <row r="13" spans="1:4" ht="12.75">
      <c r="A13" s="83" t="s">
        <v>16</v>
      </c>
      <c r="B13" s="75">
        <v>2</v>
      </c>
      <c r="C13" s="88">
        <v>2</v>
      </c>
      <c r="D13" s="96">
        <v>0</v>
      </c>
    </row>
    <row r="14" spans="1:4" ht="12.75">
      <c r="A14" s="80" t="s">
        <v>17</v>
      </c>
      <c r="B14" s="70">
        <v>7</v>
      </c>
      <c r="C14" s="89">
        <v>11</v>
      </c>
      <c r="D14" s="95">
        <v>2</v>
      </c>
    </row>
    <row r="15" spans="1:4" ht="12.75">
      <c r="A15" s="80" t="s">
        <v>69</v>
      </c>
      <c r="B15" s="70">
        <v>1</v>
      </c>
      <c r="C15" s="89">
        <v>0</v>
      </c>
      <c r="D15" s="95">
        <v>0</v>
      </c>
    </row>
    <row r="16" spans="1:4" ht="12.75">
      <c r="A16" s="81" t="s">
        <v>18</v>
      </c>
      <c r="B16" s="70">
        <v>1</v>
      </c>
      <c r="C16" s="89">
        <v>4</v>
      </c>
      <c r="D16" s="95">
        <v>1</v>
      </c>
    </row>
    <row r="17" spans="1:4" ht="12.75">
      <c r="A17" s="80" t="s">
        <v>19</v>
      </c>
      <c r="B17" s="70">
        <v>3</v>
      </c>
      <c r="C17" s="89">
        <v>8</v>
      </c>
      <c r="D17" s="95">
        <v>1</v>
      </c>
    </row>
    <row r="18" spans="1:4" ht="12.75">
      <c r="A18" s="81" t="s">
        <v>20</v>
      </c>
      <c r="B18" s="70">
        <v>0</v>
      </c>
      <c r="C18" s="89">
        <v>1</v>
      </c>
      <c r="D18" s="95">
        <v>0</v>
      </c>
    </row>
    <row r="19" spans="1:4" ht="12.75">
      <c r="A19" s="80" t="s">
        <v>21</v>
      </c>
      <c r="B19" s="70">
        <v>7</v>
      </c>
      <c r="C19" s="89">
        <v>2</v>
      </c>
      <c r="D19" s="95">
        <v>3</v>
      </c>
    </row>
    <row r="20" spans="1:4" ht="12.75">
      <c r="A20" s="80" t="s">
        <v>22</v>
      </c>
      <c r="B20" s="70">
        <v>0</v>
      </c>
      <c r="C20" s="89">
        <v>1</v>
      </c>
      <c r="D20" s="95">
        <v>0</v>
      </c>
    </row>
    <row r="21" spans="1:4" ht="12.75">
      <c r="A21" s="80" t="s">
        <v>23</v>
      </c>
      <c r="B21" s="70">
        <v>5</v>
      </c>
      <c r="C21" s="89">
        <v>6</v>
      </c>
      <c r="D21" s="95">
        <v>3</v>
      </c>
    </row>
    <row r="22" spans="1:4" ht="12.75">
      <c r="A22" s="80" t="s">
        <v>24</v>
      </c>
      <c r="B22" s="70">
        <v>1</v>
      </c>
      <c r="C22" s="89">
        <v>1</v>
      </c>
      <c r="D22" s="95">
        <v>0</v>
      </c>
    </row>
    <row r="23" spans="1:4" ht="13.5" thickBot="1">
      <c r="A23" s="82" t="s">
        <v>25</v>
      </c>
      <c r="B23" s="72">
        <v>0</v>
      </c>
      <c r="C23" s="91">
        <v>1</v>
      </c>
      <c r="D23" s="97">
        <v>0</v>
      </c>
    </row>
    <row r="24" spans="1:4" ht="12.75">
      <c r="A24" s="66" t="s">
        <v>64</v>
      </c>
      <c r="B24" s="73">
        <f>SUM(B13:B23)</f>
        <v>27</v>
      </c>
      <c r="C24" s="92">
        <f>SUM(C13:C23)</f>
        <v>37</v>
      </c>
      <c r="D24" s="99">
        <f>SUM(D13:D23)</f>
        <v>10</v>
      </c>
    </row>
    <row r="25" spans="1:4" ht="13.5" thickBot="1">
      <c r="A25" s="67" t="s">
        <v>65</v>
      </c>
      <c r="B25" s="74">
        <f>B12+B24</f>
        <v>65</v>
      </c>
      <c r="C25" s="93">
        <f>C12+C24</f>
        <v>80</v>
      </c>
      <c r="D25" s="100">
        <v>9</v>
      </c>
    </row>
    <row r="26" spans="1:4" ht="12.75">
      <c r="A26" s="68" t="s">
        <v>58</v>
      </c>
      <c r="B26" s="75">
        <v>0</v>
      </c>
      <c r="C26" s="88">
        <v>0</v>
      </c>
      <c r="D26" s="96">
        <v>0</v>
      </c>
    </row>
    <row r="27" spans="1:4" ht="12.75">
      <c r="A27" s="64" t="s">
        <v>59</v>
      </c>
      <c r="B27" s="70">
        <v>0</v>
      </c>
      <c r="C27" s="89">
        <v>1</v>
      </c>
      <c r="D27" s="95">
        <v>0</v>
      </c>
    </row>
    <row r="28" spans="1:4" ht="12.75">
      <c r="A28" s="65" t="s">
        <v>66</v>
      </c>
      <c r="B28" s="71">
        <f>SUM(B26:B27)</f>
        <v>0</v>
      </c>
      <c r="C28" s="94">
        <f>SUM(C26:C27)</f>
        <v>1</v>
      </c>
      <c r="D28" s="102">
        <f>SUM(D26:D27)</f>
        <v>0</v>
      </c>
    </row>
    <row r="29" spans="1:4" ht="12.75">
      <c r="A29" s="64" t="s">
        <v>68</v>
      </c>
      <c r="B29" s="70">
        <v>0</v>
      </c>
      <c r="C29" s="89">
        <v>2</v>
      </c>
      <c r="D29" s="95">
        <v>0</v>
      </c>
    </row>
    <row r="30" spans="1:4" ht="12.75">
      <c r="A30" s="69" t="s">
        <v>26</v>
      </c>
      <c r="B30" s="70">
        <v>1</v>
      </c>
      <c r="C30" s="89">
        <v>0</v>
      </c>
      <c r="D30" s="95">
        <v>0</v>
      </c>
    </row>
    <row r="31" spans="1:4" ht="12.75">
      <c r="A31" s="69" t="s">
        <v>27</v>
      </c>
      <c r="B31" s="70">
        <v>0</v>
      </c>
      <c r="C31" s="89">
        <v>1</v>
      </c>
      <c r="D31" s="95">
        <v>1</v>
      </c>
    </row>
    <row r="32" spans="1:4" ht="12.75">
      <c r="A32" s="69" t="s">
        <v>28</v>
      </c>
      <c r="B32" s="70">
        <v>0</v>
      </c>
      <c r="C32" s="89">
        <v>0</v>
      </c>
      <c r="D32" s="95">
        <v>0</v>
      </c>
    </row>
    <row r="33" spans="1:4" ht="12.75">
      <c r="A33" s="65" t="s">
        <v>67</v>
      </c>
      <c r="B33" s="71">
        <f>SUM(B29:B32)</f>
        <v>1</v>
      </c>
      <c r="C33" s="94">
        <f>SUM(C29:C32)</f>
        <v>3</v>
      </c>
      <c r="D33" s="102">
        <f>SUM(D29:D32)</f>
        <v>1</v>
      </c>
    </row>
    <row r="34" spans="1:4" ht="13.5" thickBot="1">
      <c r="A34" s="67" t="s">
        <v>49</v>
      </c>
      <c r="B34" s="74">
        <f>B25+B28+B33</f>
        <v>66</v>
      </c>
      <c r="C34" s="93">
        <f>C25+C28+C33</f>
        <v>84</v>
      </c>
      <c r="D34" s="101">
        <v>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1" sqref="G4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Jankó János Gimnázium és Általános 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Titkárság_jegyző</cp:lastModifiedBy>
  <cp:lastPrinted>2008-09-04T09:22:45Z</cp:lastPrinted>
  <dcterms:created xsi:type="dcterms:W3CDTF">1999-06-17T06:14:18Z</dcterms:created>
  <dcterms:modified xsi:type="dcterms:W3CDTF">2008-09-08T07:36:56Z</dcterms:modified>
  <cp:category/>
  <cp:version/>
  <cp:contentType/>
  <cp:contentStatus/>
</cp:coreProperties>
</file>